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8" activeTab="1"/>
  </bookViews>
  <sheets>
    <sheet name="Sheet1" sheetId="1" r:id="rId1"/>
    <sheet name="Sheet1_2" sheetId="2" r:id="rId2"/>
  </sheets>
  <definedNames/>
  <calcPr fullCalcOnLoad="1"/>
</workbook>
</file>

<file path=xl/sharedStrings.xml><?xml version="1.0" encoding="utf-8"?>
<sst xmlns="http://schemas.openxmlformats.org/spreadsheetml/2006/main" count="2130" uniqueCount="386">
  <si>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</si>
  <si>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</si>
  <si>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</si>
  <si>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</si>
  <si>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</si>
  <si>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</si>
  <si>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</si>
  <si>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</si>
  <si>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</si>
  <si>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Pentru anul 2015 februarie aprobare buget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</si>
  <si>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</si>
  <si>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</si>
  <si>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</si>
  <si>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</si>
  <si>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</si>
  <si>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</si>
  <si>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</si>
  <si>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</si>
  <si>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</si>
  <si>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</si>
  <si>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</si>
  <si>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</si>
  <si>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</si>
  <si>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</si>
  <si>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</si>
  <si>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</si>
  <si>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</si>
  <si>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</si>
  <si>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</si>
  <si>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</si>
  <si>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</si>
  <si>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</si>
  <si>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</si>
  <si>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</si>
  <si>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</si>
  <si>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</si>
  <si>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</si>
  <si>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</si>
  <si>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</si>
  <si>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</si>
  <si>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</si>
  <si>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</si>
  <si>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</si>
  <si>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</si>
  <si>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</si>
  <si>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</si>
  <si>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</si>
  <si>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</si>
  <si>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</si>
  <si>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</si>
  <si>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Rola fax</t>
  </si>
  <si>
    <t>30145100-8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</si>
  <si>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</si>
  <si>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</si>
  <si>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</si>
  <si>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</si>
  <si>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</si>
  <si>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</si>
  <si>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</si>
  <si>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</si>
  <si>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</si>
  <si>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Carnet chitantier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</si>
  <si>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</si>
  <si>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</si>
  <si>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</si>
  <si>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</si>
  <si>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</si>
  <si>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</si>
  <si>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</si>
  <si>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</si>
  <si>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</si>
  <si>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</si>
  <si>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</si>
  <si>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</si>
  <si>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</si>
  <si>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</si>
  <si>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</si>
  <si>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</si>
  <si>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</si>
  <si>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</si>
  <si>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</si>
  <si>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</si>
  <si>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</si>
  <si>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</si>
  <si>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</si>
  <si>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</si>
  <si>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</si>
  <si>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</si>
  <si>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</si>
  <si>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</si>
  <si>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</si>
  <si>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</si>
  <si>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</si>
  <si>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</si>
  <si>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</si>
  <si>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</si>
  <si>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</si>
  <si>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</si>
  <si>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</si>
  <si>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</si>
  <si>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</si>
  <si>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</si>
  <si>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</si>
  <si>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</si>
  <si>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</si>
  <si>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</si>
  <si>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</si>
  <si>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</si>
  <si>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</si>
  <si>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</si>
  <si>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</si>
  <si>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</si>
  <si>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</si>
  <si>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</si>
  <si>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</si>
  <si>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</si>
  <si>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</si>
  <si>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</si>
  <si>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</si>
  <si>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</si>
  <si>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</si>
  <si>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</si>
  <si>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</si>
  <si>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</si>
  <si>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</si>
  <si>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</si>
  <si>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</si>
  <si>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</si>
  <si>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</si>
  <si>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</si>
  <si>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</si>
  <si>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</si>
  <si>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</si>
  <si>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</si>
  <si>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</si>
  <si>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</si>
  <si>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</si>
  <si>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</si>
  <si>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</si>
  <si>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</si>
  <si>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</si>
  <si>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</si>
  <si>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</si>
  <si>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</si>
  <si>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</si>
  <si>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</si>
  <si>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</si>
  <si>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</si>
  <si>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</si>
  <si>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</si>
  <si>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</si>
  <si>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</si>
  <si>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</si>
  <si>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</si>
  <si>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</si>
  <si>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</si>
  <si>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</si>
  <si>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</si>
  <si>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</si>
  <si>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</si>
  <si>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</si>
  <si>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</si>
  <si>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</si>
  <si>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Benzina fara plumb</t>
  </si>
  <si>
    <t>09132100-4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</si>
  <si>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</si>
  <si>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</si>
  <si>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</si>
  <si>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</si>
  <si>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</si>
  <si>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</si>
  <si>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</si>
  <si>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</si>
  <si>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</si>
  <si>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</si>
  <si>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</si>
  <si>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</si>
  <si>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</si>
  <si>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</si>
  <si>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</si>
  <si>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</si>
  <si>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</si>
  <si>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</si>
  <si>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</si>
  <si>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</si>
  <si>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</si>
  <si>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</si>
  <si>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</si>
  <si>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</si>
  <si>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</si>
  <si>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</si>
  <si>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</si>
  <si>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</si>
  <si>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</si>
  <si>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</si>
  <si>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</si>
  <si>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</si>
  <si>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</si>
  <si>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</si>
  <si>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</si>
  <si>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</si>
  <si>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</si>
  <si>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</si>
  <si>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</si>
  <si>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</si>
  <si>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</si>
  <si>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</si>
  <si>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</si>
  <si>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</si>
  <si>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</si>
  <si>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</si>
  <si>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</si>
  <si>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</si>
  <si>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</si>
  <si>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</si>
  <si>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</si>
  <si>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</si>
  <si>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</si>
  <si>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</si>
  <si>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</si>
  <si>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</si>
  <si>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</si>
  <si>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</si>
  <si>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</si>
  <si>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</si>
  <si>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</si>
  <si>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</si>
  <si>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</si>
  <si>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</si>
  <si>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</si>
  <si>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</si>
  <si>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</si>
  <si>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Caciula</t>
  </si>
  <si>
    <t>18443300-9</t>
  </si>
  <si>
    <t>20.05.01</t>
  </si>
  <si>
    <t>Cravata</t>
  </si>
  <si>
    <t>18423000-0</t>
  </si>
  <si>
    <t>Camasa</t>
  </si>
  <si>
    <t>18332000-5</t>
  </si>
  <si>
    <t>Palarie Dama</t>
  </si>
  <si>
    <t>18400000-3</t>
  </si>
  <si>
    <t>Ghete piele de culoare neagra</t>
  </si>
  <si>
    <t>18832000-0</t>
  </si>
  <si>
    <t>Pulover</t>
  </si>
  <si>
    <t>18235100-6</t>
  </si>
  <si>
    <t>Pantofi de vara de culoare neagra</t>
  </si>
  <si>
    <t>18813000-1</t>
  </si>
  <si>
    <t>Port catuse</t>
  </si>
  <si>
    <t>19000000-6</t>
  </si>
  <si>
    <t>Port spray lacrimogen</t>
  </si>
  <si>
    <t>Spray pulverizator</t>
  </si>
  <si>
    <t>35220000-2</t>
  </si>
  <si>
    <t>Toc incarcator</t>
  </si>
  <si>
    <t>Toc pistol</t>
  </si>
  <si>
    <t>Port baston</t>
  </si>
  <si>
    <t>Scurta matlasata</t>
  </si>
  <si>
    <t>18220000-7</t>
  </si>
  <si>
    <t>Scurta reflectorizanta</t>
  </si>
  <si>
    <t>18221000-4</t>
  </si>
  <si>
    <t xml:space="preserve">Pantalon 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</si>
  <si>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</si>
  <si>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</si>
  <si>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</si>
  <si>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</si>
  <si>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</si>
  <si>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</si>
  <si>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</si>
  <si>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</si>
  <si>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</si>
  <si>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Insigna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</si>
  <si>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</si>
  <si>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</si>
  <si>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</si>
  <si>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</si>
  <si>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</si>
  <si>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</si>
  <si>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</si>
  <si>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</si>
  <si>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</si>
  <si>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</si>
  <si>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Accesorii pentru computere</t>
  </si>
  <si>
    <t>30237200-1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</si>
  <si>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</si>
  <si>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</si>
  <si>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</si>
  <si>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</si>
  <si>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</si>
  <si>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</si>
  <si>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</si>
  <si>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</si>
  <si>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</si>
  <si>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</si>
  <si>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</si>
  <si>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</si>
  <si>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</si>
  <si>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</si>
  <si>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</si>
  <si>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</si>
  <si>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</si>
  <si>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</si>
  <si>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</si>
  <si>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</si>
  <si>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</si>
  <si>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</si>
  <si>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</si>
  <si>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</si>
  <si>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Vranceanu Gabriel</t>
  </si>
  <si>
    <t>Fise protectia muncii</t>
  </si>
  <si>
    <t>Vrinceanu Gabriel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</si>
  <si>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</si>
  <si>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</si>
  <si>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</si>
  <si>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</si>
  <si>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</si>
  <si>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</si>
  <si>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</si>
  <si>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</si>
  <si>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</si>
  <si>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</si>
  <si>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</si>
  <si>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</si>
  <si>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Euro=4.45 la data de 23.02.2015</t>
  </si>
  <si>
    <t>TOTAL FARA TVA</t>
  </si>
  <si>
    <t>TVA</t>
  </si>
  <si>
    <t>TOTAL CU TVA</t>
  </si>
  <si>
    <t>COD INDICATOR</t>
  </si>
  <si>
    <t>1821</t>
  </si>
  <si>
    <t>549</t>
  </si>
  <si>
    <t>3109</t>
  </si>
  <si>
    <t>914</t>
  </si>
  <si>
    <t>8229</t>
  </si>
  <si>
    <t>1829</t>
  </si>
  <si>
    <t>6400</t>
  </si>
  <si>
    <t>6035</t>
  </si>
  <si>
    <t>5669</t>
  </si>
  <si>
    <t>25602</t>
  </si>
  <si>
    <t>Sef serviciu</t>
  </si>
  <si>
    <t xml:space="preserve">Consilier </t>
  </si>
  <si>
    <t>1280</t>
  </si>
  <si>
    <t>Dimofte Maria</t>
  </si>
  <si>
    <t>Ec.Tescu Carmen</t>
  </si>
  <si>
    <t>183</t>
  </si>
  <si>
    <t>10431</t>
  </si>
  <si>
    <t>36025</t>
  </si>
  <si>
    <t>732</t>
  </si>
  <si>
    <t>3292</t>
  </si>
  <si>
    <t>131922</t>
  </si>
  <si>
    <t>20.30.01</t>
  </si>
  <si>
    <t>Consilier</t>
  </si>
  <si>
    <t>Negrila Madalina</t>
  </si>
  <si>
    <t>31433000-0</t>
  </si>
  <si>
    <t>Camasa bluza + m. lunga</t>
  </si>
  <si>
    <t xml:space="preserve">Pantofi de iarna </t>
  </si>
  <si>
    <t>Baston+Port baston</t>
  </si>
  <si>
    <t>Cascheta</t>
  </si>
  <si>
    <t>Scurta vant</t>
  </si>
  <si>
    <t>Sapca</t>
  </si>
  <si>
    <t>Pantalon  vara si iarna</t>
  </si>
  <si>
    <t>Manusi</t>
  </si>
  <si>
    <t>Condica prezenta</t>
  </si>
  <si>
    <t>Autoturism</t>
  </si>
  <si>
    <t>70.01.02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</si>
  <si>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</si>
  <si>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</si>
  <si>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</si>
  <si>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</si>
  <si>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</si>
  <si>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</si>
  <si>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 xml:space="preserve">Calculatoare </t>
  </si>
  <si>
    <t>Imprimanta</t>
  </si>
  <si>
    <t>Rampe luminoase</t>
  </si>
  <si>
    <t>Antivirus</t>
  </si>
  <si>
    <t>Alcooltest digital</t>
  </si>
  <si>
    <t>60100000-9</t>
  </si>
  <si>
    <t>30213000-5</t>
  </si>
  <si>
    <t>31518000-6</t>
  </si>
  <si>
    <t>30232100-5</t>
  </si>
  <si>
    <t>22120000-7</t>
  </si>
  <si>
    <t>34110000-1</t>
  </si>
  <si>
    <t>Euro=4.48 la data de 10.02.2016</t>
  </si>
  <si>
    <t>Pentru anul 2016 februarie - hotararea 20/27.01.2016</t>
  </si>
  <si>
    <t>70.01.30</t>
  </si>
  <si>
    <t>71.01.30</t>
  </si>
  <si>
    <t>Echipament electronic</t>
  </si>
  <si>
    <t>31710000-6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</si>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</sst>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8" fillId="0" borderId="19" xfId="0" applyFont="1" applyBorder="1" applyAlignment="1">
      <alignment wrapText="1"/>
    </xf>
    <xf numFmtId="0" fontId="0" fillId="0" borderId="19" xfId="0" applyBorder="1" applyAlignment="1">
      <alignment/>
    </xf>
    <xf numFmtId="49" fontId="18" fillId="0" borderId="1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6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wrapText="1"/>
    </xf>
    <xf numFmtId="49" fontId="0" fillId="0" borderId="1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6" xfId="0" applyFont="1" applyBorder="1" applyAlignment="1">
      <alignment/>
    </xf>
    <xf numFmtId="14" fontId="18" fillId="0" borderId="2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9" xfId="0" applyBorder="1" applyAlignment="1">
      <alignment/>
    </xf>
    <xf numFmtId="0" fontId="18" fillId="0" borderId="27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18" fillId="0" borderId="40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7" xfId="0" applyFont="1" applyBorder="1" applyAlignment="1">
      <alignment wrapText="1"/>
    </xf>
    <xf numFmtId="14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>
      <alignment/>
    </xf>
    <xf numFmtId="14" fontId="0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ill="1" applyBorder="1" applyAlignment="1">
      <alignment/>
    </xf>
    <xf numFmtId="14" fontId="18" fillId="0" borderId="19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18" fillId="0" borderId="13" xfId="0" applyFont="1" applyBorder="1" applyAlignment="1">
      <alignment wrapText="1"/>
    </xf>
    <xf numFmtId="49" fontId="18" fillId="0" borderId="26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7" xfId="0" applyFont="1" applyBorder="1" applyAlignment="1">
      <alignment/>
    </xf>
    <xf numFmtId="14" fontId="18" fillId="0" borderId="10" xfId="0" applyNumberFormat="1" applyFont="1" applyBorder="1" applyAlignment="1">
      <alignment/>
    </xf>
    <xf numFmtId="14" fontId="18" fillId="0" borderId="26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left" indent="2"/>
    </xf>
    <xf numFmtId="0" fontId="0" fillId="0" borderId="41" xfId="0" applyBorder="1" applyAlignment="1">
      <alignment/>
    </xf>
    <xf numFmtId="0" fontId="0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 wrapText="1"/>
    </xf>
    <xf numFmtId="49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18" fillId="0" borderId="44" xfId="0" applyFont="1" applyBorder="1" applyAlignment="1">
      <alignment wrapText="1"/>
    </xf>
    <xf numFmtId="0" fontId="0" fillId="0" borderId="45" xfId="0" applyBorder="1" applyAlignment="1">
      <alignment/>
    </xf>
    <xf numFmtId="49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7" xfId="0" applyFont="1" applyBorder="1" applyAlignment="1">
      <alignment wrapText="1"/>
    </xf>
    <xf numFmtId="14" fontId="0" fillId="0" borderId="48" xfId="0" applyNumberForma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 wrapText="1"/>
    </xf>
    <xf numFmtId="49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47" xfId="0" applyBorder="1" applyAlignment="1">
      <alignment horizontal="center" wrapText="1"/>
    </xf>
    <xf numFmtId="14" fontId="0" fillId="0" borderId="47" xfId="0" applyNumberFormat="1" applyBorder="1" applyAlignment="1">
      <alignment horizontal="left"/>
    </xf>
    <xf numFmtId="0" fontId="0" fillId="0" borderId="4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wrapText="1"/>
    </xf>
    <xf numFmtId="0" fontId="0" fillId="0" borderId="53" xfId="0" applyBorder="1" applyAlignment="1">
      <alignment/>
    </xf>
    <xf numFmtId="0" fontId="18" fillId="0" borderId="50" xfId="0" applyFont="1" applyBorder="1" applyAlignment="1">
      <alignment/>
    </xf>
    <xf numFmtId="0" fontId="0" fillId="0" borderId="50" xfId="0" applyFont="1" applyBorder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4" xfId="0" applyFont="1" applyBorder="1" applyAlignment="1">
      <alignment/>
    </xf>
    <xf numFmtId="0" fontId="0" fillId="0" borderId="45" xfId="0" applyFont="1" applyBorder="1" applyAlignment="1">
      <alignment wrapText="1"/>
    </xf>
    <xf numFmtId="49" fontId="0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18" borderId="55" xfId="0" applyFont="1" applyFill="1" applyBorder="1" applyAlignment="1">
      <alignment horizontal="center"/>
    </xf>
    <xf numFmtId="0" fontId="18" fillId="0" borderId="26" xfId="0" applyFont="1" applyBorder="1" applyAlignment="1">
      <alignment wrapText="1"/>
    </xf>
    <xf numFmtId="0" fontId="18" fillId="0" borderId="56" xfId="0" applyFont="1" applyBorder="1" applyAlignment="1">
      <alignment/>
    </xf>
    <xf numFmtId="14" fontId="0" fillId="0" borderId="31" xfId="0" applyNumberFormat="1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0" fillId="0" borderId="59" xfId="0" applyFont="1" applyBorder="1" applyAlignment="1">
      <alignment wrapText="1"/>
    </xf>
    <xf numFmtId="14" fontId="0" fillId="0" borderId="52" xfId="0" applyNumberFormat="1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/>
    </xf>
    <xf numFmtId="49" fontId="0" fillId="0" borderId="45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6" xfId="0" applyFont="1" applyBorder="1" applyAlignment="1">
      <alignment wrapText="1"/>
    </xf>
    <xf numFmtId="14" fontId="0" fillId="0" borderId="46" xfId="0" applyNumberFormat="1" applyFont="1" applyBorder="1" applyAlignment="1">
      <alignment/>
    </xf>
    <xf numFmtId="0" fontId="0" fillId="0" borderId="56" xfId="0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8"/>
  <sheetViews>
    <sheetView zoomScalePageLayoutView="0" workbookViewId="0" topLeftCell="A200">
      <selection activeCell="I201" activeCellId="1" sqref="H203:I203 I201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9" ht="20.25">
      <c r="D9" s="5" t="s">
        <v>8</v>
      </c>
    </row>
    <row r="11" spans="5:7" ht="15.75">
      <c r="E11" s="6" t="s">
        <v>9</v>
      </c>
      <c r="G11" s="4"/>
    </row>
    <row r="13" spans="1:11" ht="2.25" customHeight="1">
      <c r="A13" s="209" t="s">
        <v>10</v>
      </c>
      <c r="B13" s="209" t="s">
        <v>11</v>
      </c>
      <c r="C13" s="209" t="s">
        <v>12</v>
      </c>
      <c r="D13" s="211" t="s">
        <v>13</v>
      </c>
      <c r="E13" s="210" t="s">
        <v>14</v>
      </c>
      <c r="F13" s="210"/>
      <c r="G13" s="8"/>
      <c r="H13" s="8"/>
      <c r="I13" s="8"/>
      <c r="J13" s="8"/>
      <c r="K13" s="9"/>
    </row>
    <row r="14" spans="1:12" ht="18.75" customHeight="1">
      <c r="A14" s="209"/>
      <c r="B14" s="209"/>
      <c r="C14" s="209"/>
      <c r="D14" s="211"/>
      <c r="E14" s="210"/>
      <c r="F14" s="210"/>
      <c r="G14" s="209" t="s">
        <v>15</v>
      </c>
      <c r="H14" s="209" t="s">
        <v>16</v>
      </c>
      <c r="I14" s="209" t="s">
        <v>17</v>
      </c>
      <c r="J14" s="209" t="s">
        <v>18</v>
      </c>
      <c r="K14" s="209" t="s">
        <v>19</v>
      </c>
      <c r="L14" s="1"/>
    </row>
    <row r="15" spans="1:12" s="12" customFormat="1" ht="62.25" customHeight="1">
      <c r="A15" s="209"/>
      <c r="B15" s="209"/>
      <c r="C15" s="209"/>
      <c r="D15" s="211"/>
      <c r="E15" s="7" t="s">
        <v>20</v>
      </c>
      <c r="F15" s="10" t="s">
        <v>21</v>
      </c>
      <c r="G15" s="209"/>
      <c r="H15" s="209"/>
      <c r="I15" s="209"/>
      <c r="J15" s="209"/>
      <c r="K15" s="209"/>
      <c r="L15" s="11"/>
    </row>
    <row r="16" spans="1:11" ht="12.75">
      <c r="A16" s="13">
        <v>1</v>
      </c>
      <c r="B16" s="14" t="s">
        <v>22</v>
      </c>
      <c r="C16" s="13" t="s">
        <v>23</v>
      </c>
      <c r="D16" s="15" t="s">
        <v>24</v>
      </c>
      <c r="E16" s="16">
        <v>150</v>
      </c>
      <c r="F16" s="16">
        <f aca="true" t="shared" si="0" ref="F16:F47">E16/4.45</f>
        <v>33.70786516853932</v>
      </c>
      <c r="G16" s="13" t="s">
        <v>25</v>
      </c>
      <c r="H16" s="14" t="s">
        <v>26</v>
      </c>
      <c r="I16" s="17">
        <v>42005</v>
      </c>
      <c r="J16" s="17">
        <v>42369</v>
      </c>
      <c r="K16" s="13" t="s">
        <v>27</v>
      </c>
    </row>
    <row r="17" spans="1:11" ht="12.75">
      <c r="A17" s="18">
        <v>2</v>
      </c>
      <c r="B17" s="19" t="s">
        <v>28</v>
      </c>
      <c r="C17" s="18" t="s">
        <v>23</v>
      </c>
      <c r="D17" s="20" t="s">
        <v>24</v>
      </c>
      <c r="E17" s="21">
        <v>120</v>
      </c>
      <c r="F17" s="16">
        <f t="shared" si="0"/>
        <v>26.96629213483146</v>
      </c>
      <c r="G17" s="18" t="s">
        <v>25</v>
      </c>
      <c r="H17" s="19" t="s">
        <v>26</v>
      </c>
      <c r="I17" s="17">
        <v>42005</v>
      </c>
      <c r="J17" s="17">
        <v>42369</v>
      </c>
      <c r="K17" s="18" t="s">
        <v>27</v>
      </c>
    </row>
    <row r="18" spans="1:11" ht="12.75">
      <c r="A18" s="18">
        <f aca="true" t="shared" si="1" ref="A18:A33">A17+1</f>
        <v>3</v>
      </c>
      <c r="B18" s="19" t="s">
        <v>29</v>
      </c>
      <c r="C18" s="18" t="s">
        <v>23</v>
      </c>
      <c r="D18" s="20" t="s">
        <v>24</v>
      </c>
      <c r="E18" s="21">
        <v>130</v>
      </c>
      <c r="F18" s="16">
        <f t="shared" si="0"/>
        <v>29.213483146067414</v>
      </c>
      <c r="G18" s="18" t="s">
        <v>25</v>
      </c>
      <c r="H18" s="19" t="s">
        <v>26</v>
      </c>
      <c r="I18" s="17">
        <v>42005</v>
      </c>
      <c r="J18" s="17">
        <v>42369</v>
      </c>
      <c r="K18" s="18" t="s">
        <v>27</v>
      </c>
    </row>
    <row r="19" spans="1:11" ht="12.75">
      <c r="A19" s="18">
        <f t="shared" si="1"/>
        <v>4</v>
      </c>
      <c r="B19" s="19" t="s">
        <v>30</v>
      </c>
      <c r="C19" s="18" t="s">
        <v>23</v>
      </c>
      <c r="D19" s="20" t="s">
        <v>24</v>
      </c>
      <c r="E19" s="21">
        <v>60</v>
      </c>
      <c r="F19" s="16">
        <f t="shared" si="0"/>
        <v>13.48314606741573</v>
      </c>
      <c r="G19" s="18" t="s">
        <v>25</v>
      </c>
      <c r="H19" s="19" t="s">
        <v>26</v>
      </c>
      <c r="I19" s="17">
        <v>42005</v>
      </c>
      <c r="J19" s="17">
        <v>42369</v>
      </c>
      <c r="K19" s="18" t="s">
        <v>27</v>
      </c>
    </row>
    <row r="20" spans="1:11" ht="12.75">
      <c r="A20" s="18">
        <f t="shared" si="1"/>
        <v>5</v>
      </c>
      <c r="B20" s="19" t="s">
        <v>31</v>
      </c>
      <c r="C20" s="18" t="s">
        <v>23</v>
      </c>
      <c r="D20" s="20" t="s">
        <v>24</v>
      </c>
      <c r="E20" s="21">
        <v>30</v>
      </c>
      <c r="F20" s="16">
        <f t="shared" si="0"/>
        <v>6.741573033707865</v>
      </c>
      <c r="G20" s="18" t="s">
        <v>25</v>
      </c>
      <c r="H20" s="19" t="s">
        <v>26</v>
      </c>
      <c r="I20" s="17">
        <v>42005</v>
      </c>
      <c r="J20" s="17">
        <v>42369</v>
      </c>
      <c r="K20" s="18" t="s">
        <v>27</v>
      </c>
    </row>
    <row r="21" spans="1:11" ht="12.75">
      <c r="A21" s="18">
        <f t="shared" si="1"/>
        <v>6</v>
      </c>
      <c r="B21" s="19" t="s">
        <v>32</v>
      </c>
      <c r="C21" s="18" t="s">
        <v>23</v>
      </c>
      <c r="D21" s="20" t="s">
        <v>24</v>
      </c>
      <c r="E21" s="21">
        <v>30</v>
      </c>
      <c r="F21" s="16">
        <f t="shared" si="0"/>
        <v>6.741573033707865</v>
      </c>
      <c r="G21" s="18" t="s">
        <v>25</v>
      </c>
      <c r="H21" s="19" t="s">
        <v>26</v>
      </c>
      <c r="I21" s="17">
        <v>42005</v>
      </c>
      <c r="J21" s="17">
        <v>42369</v>
      </c>
      <c r="K21" s="18" t="s">
        <v>27</v>
      </c>
    </row>
    <row r="22" spans="1:11" ht="12.75">
      <c r="A22" s="18">
        <f t="shared" si="1"/>
        <v>7</v>
      </c>
      <c r="B22" s="19" t="s">
        <v>33</v>
      </c>
      <c r="C22" s="18" t="s">
        <v>23</v>
      </c>
      <c r="D22" s="20" t="s">
        <v>24</v>
      </c>
      <c r="E22" s="21">
        <v>30</v>
      </c>
      <c r="F22" s="16">
        <f t="shared" si="0"/>
        <v>6.741573033707865</v>
      </c>
      <c r="G22" s="18" t="s">
        <v>25</v>
      </c>
      <c r="H22" s="19" t="s">
        <v>26</v>
      </c>
      <c r="I22" s="17">
        <v>42005</v>
      </c>
      <c r="J22" s="17">
        <v>42369</v>
      </c>
      <c r="K22" s="18" t="s">
        <v>27</v>
      </c>
    </row>
    <row r="23" spans="1:11" ht="12.75">
      <c r="A23" s="18">
        <f t="shared" si="1"/>
        <v>8</v>
      </c>
      <c r="B23" s="19" t="s">
        <v>34</v>
      </c>
      <c r="C23" s="18" t="s">
        <v>23</v>
      </c>
      <c r="D23" s="20" t="s">
        <v>24</v>
      </c>
      <c r="E23" s="21">
        <v>30</v>
      </c>
      <c r="F23" s="16">
        <f t="shared" si="0"/>
        <v>6.741573033707865</v>
      </c>
      <c r="G23" s="18" t="s">
        <v>25</v>
      </c>
      <c r="H23" s="19" t="s">
        <v>26</v>
      </c>
      <c r="I23" s="17">
        <v>42005</v>
      </c>
      <c r="J23" s="17">
        <v>42369</v>
      </c>
      <c r="K23" s="18" t="s">
        <v>27</v>
      </c>
    </row>
    <row r="24" spans="1:11" ht="12.75">
      <c r="A24" s="18">
        <f t="shared" si="1"/>
        <v>9</v>
      </c>
      <c r="B24" s="19" t="s">
        <v>35</v>
      </c>
      <c r="C24" s="18" t="s">
        <v>23</v>
      </c>
      <c r="D24" s="20" t="s">
        <v>24</v>
      </c>
      <c r="E24" s="21">
        <v>50</v>
      </c>
      <c r="F24" s="16">
        <f t="shared" si="0"/>
        <v>11.235955056179774</v>
      </c>
      <c r="G24" s="18" t="s">
        <v>25</v>
      </c>
      <c r="H24" s="19" t="s">
        <v>26</v>
      </c>
      <c r="I24" s="17">
        <v>42005</v>
      </c>
      <c r="J24" s="17">
        <v>42369</v>
      </c>
      <c r="K24" s="18" t="s">
        <v>27</v>
      </c>
    </row>
    <row r="25" spans="1:11" ht="12.75">
      <c r="A25" s="18">
        <f t="shared" si="1"/>
        <v>10</v>
      </c>
      <c r="B25" s="19" t="s">
        <v>36</v>
      </c>
      <c r="C25" s="18" t="s">
        <v>23</v>
      </c>
      <c r="D25" s="20" t="s">
        <v>24</v>
      </c>
      <c r="E25" s="21">
        <v>50</v>
      </c>
      <c r="F25" s="16">
        <f t="shared" si="0"/>
        <v>11.235955056179774</v>
      </c>
      <c r="G25" s="18" t="s">
        <v>25</v>
      </c>
      <c r="H25" s="19" t="s">
        <v>26</v>
      </c>
      <c r="I25" s="17">
        <v>42005</v>
      </c>
      <c r="J25" s="17">
        <v>42369</v>
      </c>
      <c r="K25" s="18" t="s">
        <v>27</v>
      </c>
    </row>
    <row r="26" spans="1:11" ht="12.75">
      <c r="A26" s="18">
        <f t="shared" si="1"/>
        <v>11</v>
      </c>
      <c r="B26" s="19" t="s">
        <v>37</v>
      </c>
      <c r="C26" s="18" t="s">
        <v>23</v>
      </c>
      <c r="D26" s="20" t="s">
        <v>24</v>
      </c>
      <c r="E26" s="21">
        <v>50</v>
      </c>
      <c r="F26" s="16">
        <f t="shared" si="0"/>
        <v>11.235955056179774</v>
      </c>
      <c r="G26" s="18" t="s">
        <v>25</v>
      </c>
      <c r="H26" s="19" t="s">
        <v>26</v>
      </c>
      <c r="I26" s="17">
        <v>42005</v>
      </c>
      <c r="J26" s="17">
        <v>42369</v>
      </c>
      <c r="K26" s="18" t="s">
        <v>27</v>
      </c>
    </row>
    <row r="27" spans="1:11" ht="12.75">
      <c r="A27" s="18">
        <f t="shared" si="1"/>
        <v>12</v>
      </c>
      <c r="B27" s="19" t="s">
        <v>38</v>
      </c>
      <c r="C27" s="18" t="s">
        <v>23</v>
      </c>
      <c r="D27" s="20" t="s">
        <v>24</v>
      </c>
      <c r="E27" s="21">
        <v>300</v>
      </c>
      <c r="F27" s="16">
        <f t="shared" si="0"/>
        <v>67.41573033707864</v>
      </c>
      <c r="G27" s="18" t="s">
        <v>25</v>
      </c>
      <c r="H27" s="19" t="s">
        <v>26</v>
      </c>
      <c r="I27" s="17">
        <v>42005</v>
      </c>
      <c r="J27" s="17">
        <v>42369</v>
      </c>
      <c r="K27" s="18" t="s">
        <v>27</v>
      </c>
    </row>
    <row r="28" spans="1:11" ht="12.75">
      <c r="A28" s="18">
        <f t="shared" si="1"/>
        <v>13</v>
      </c>
      <c r="B28" s="19" t="s">
        <v>39</v>
      </c>
      <c r="C28" s="18" t="s">
        <v>23</v>
      </c>
      <c r="D28" s="20" t="s">
        <v>24</v>
      </c>
      <c r="E28" s="21">
        <v>1000</v>
      </c>
      <c r="F28" s="16">
        <f t="shared" si="0"/>
        <v>224.7191011235955</v>
      </c>
      <c r="G28" s="18" t="s">
        <v>25</v>
      </c>
      <c r="H28" s="19" t="s">
        <v>26</v>
      </c>
      <c r="I28" s="17">
        <v>42005</v>
      </c>
      <c r="J28" s="17">
        <v>42369</v>
      </c>
      <c r="K28" s="18" t="s">
        <v>27</v>
      </c>
    </row>
    <row r="29" spans="1:11" ht="12.75">
      <c r="A29" s="18">
        <f t="shared" si="1"/>
        <v>14</v>
      </c>
      <c r="B29" s="19" t="s">
        <v>40</v>
      </c>
      <c r="C29" s="18" t="s">
        <v>23</v>
      </c>
      <c r="D29" s="20" t="s">
        <v>24</v>
      </c>
      <c r="E29" s="21">
        <v>200</v>
      </c>
      <c r="F29" s="16">
        <f t="shared" si="0"/>
        <v>44.9438202247191</v>
      </c>
      <c r="G29" s="18" t="s">
        <v>25</v>
      </c>
      <c r="H29" s="19" t="s">
        <v>26</v>
      </c>
      <c r="I29" s="17">
        <v>42005</v>
      </c>
      <c r="J29" s="17">
        <v>42369</v>
      </c>
      <c r="K29" s="18" t="s">
        <v>27</v>
      </c>
    </row>
    <row r="30" spans="1:11" ht="12.75">
      <c r="A30" s="18">
        <f t="shared" si="1"/>
        <v>15</v>
      </c>
      <c r="B30" s="19" t="s">
        <v>41</v>
      </c>
      <c r="C30" s="18" t="s">
        <v>23</v>
      </c>
      <c r="D30" s="20" t="s">
        <v>24</v>
      </c>
      <c r="E30" s="21">
        <v>187</v>
      </c>
      <c r="F30" s="16">
        <f t="shared" si="0"/>
        <v>42.02247191011236</v>
      </c>
      <c r="G30" s="18" t="s">
        <v>25</v>
      </c>
      <c r="H30" s="19" t="s">
        <v>26</v>
      </c>
      <c r="I30" s="17">
        <v>42005</v>
      </c>
      <c r="J30" s="17">
        <v>42369</v>
      </c>
      <c r="K30" s="18" t="s">
        <v>27</v>
      </c>
    </row>
    <row r="31" spans="1:11" ht="12.75">
      <c r="A31" s="18">
        <f t="shared" si="1"/>
        <v>16</v>
      </c>
      <c r="B31" s="19" t="s">
        <v>42</v>
      </c>
      <c r="C31" s="18" t="s">
        <v>23</v>
      </c>
      <c r="D31" s="20" t="s">
        <v>24</v>
      </c>
      <c r="E31" s="21">
        <v>50</v>
      </c>
      <c r="F31" s="16">
        <f t="shared" si="0"/>
        <v>11.235955056179774</v>
      </c>
      <c r="G31" s="18" t="s">
        <v>25</v>
      </c>
      <c r="H31" s="19" t="s">
        <v>26</v>
      </c>
      <c r="I31" s="17">
        <v>42005</v>
      </c>
      <c r="J31" s="17">
        <v>42369</v>
      </c>
      <c r="K31" s="18" t="s">
        <v>27</v>
      </c>
    </row>
    <row r="32" spans="1:11" ht="12.75">
      <c r="A32" s="18">
        <f t="shared" si="1"/>
        <v>17</v>
      </c>
      <c r="B32" s="19" t="s">
        <v>43</v>
      </c>
      <c r="C32" s="18" t="s">
        <v>23</v>
      </c>
      <c r="D32" s="20" t="s">
        <v>24</v>
      </c>
      <c r="E32" s="21">
        <v>40</v>
      </c>
      <c r="F32" s="16">
        <f t="shared" si="0"/>
        <v>8.988764044943819</v>
      </c>
      <c r="G32" s="18" t="s">
        <v>25</v>
      </c>
      <c r="H32" s="19" t="s">
        <v>26</v>
      </c>
      <c r="I32" s="17">
        <v>42005</v>
      </c>
      <c r="J32" s="17">
        <v>42369</v>
      </c>
      <c r="K32" s="18" t="s">
        <v>27</v>
      </c>
    </row>
    <row r="33" spans="1:11" ht="12.75">
      <c r="A33" s="18">
        <f t="shared" si="1"/>
        <v>18</v>
      </c>
      <c r="B33" s="19" t="s">
        <v>44</v>
      </c>
      <c r="C33" s="18" t="s">
        <v>45</v>
      </c>
      <c r="D33" s="20" t="s">
        <v>24</v>
      </c>
      <c r="E33" s="21">
        <v>150</v>
      </c>
      <c r="F33" s="16">
        <f t="shared" si="0"/>
        <v>33.70786516853932</v>
      </c>
      <c r="G33" s="18" t="s">
        <v>25</v>
      </c>
      <c r="H33" s="19" t="s">
        <v>26</v>
      </c>
      <c r="I33" s="17">
        <v>42005</v>
      </c>
      <c r="J33" s="17">
        <v>42369</v>
      </c>
      <c r="K33" s="18" t="s">
        <v>27</v>
      </c>
    </row>
    <row r="34" spans="1:11" ht="12.75">
      <c r="A34" s="18">
        <v>19</v>
      </c>
      <c r="B34" s="19" t="s">
        <v>46</v>
      </c>
      <c r="C34" s="18" t="s">
        <v>47</v>
      </c>
      <c r="D34" s="20" t="s">
        <v>24</v>
      </c>
      <c r="E34" s="21">
        <v>200</v>
      </c>
      <c r="F34" s="16">
        <f t="shared" si="0"/>
        <v>44.9438202247191</v>
      </c>
      <c r="G34" s="18" t="s">
        <v>25</v>
      </c>
      <c r="H34" s="19" t="s">
        <v>26</v>
      </c>
      <c r="I34" s="17">
        <v>42005</v>
      </c>
      <c r="J34" s="17">
        <v>42369</v>
      </c>
      <c r="K34" s="18" t="s">
        <v>27</v>
      </c>
    </row>
    <row r="35" spans="1:11" ht="12.75">
      <c r="A35" s="18">
        <v>20</v>
      </c>
      <c r="B35" s="19" t="s">
        <v>48</v>
      </c>
      <c r="C35" s="18" t="s">
        <v>49</v>
      </c>
      <c r="D35" s="20" t="s">
        <v>24</v>
      </c>
      <c r="E35" s="21">
        <v>50</v>
      </c>
      <c r="F35" s="16">
        <f t="shared" si="0"/>
        <v>11.235955056179774</v>
      </c>
      <c r="G35" s="18" t="s">
        <v>25</v>
      </c>
      <c r="H35" s="19" t="s">
        <v>26</v>
      </c>
      <c r="I35" s="17">
        <v>42005</v>
      </c>
      <c r="J35" s="17">
        <v>42369</v>
      </c>
      <c r="K35" s="18" t="s">
        <v>27</v>
      </c>
    </row>
    <row r="36" spans="1:11" ht="12.75">
      <c r="A36" s="18">
        <v>21</v>
      </c>
      <c r="B36" s="19" t="s">
        <v>50</v>
      </c>
      <c r="C36" s="18" t="s">
        <v>51</v>
      </c>
      <c r="D36" s="20" t="s">
        <v>24</v>
      </c>
      <c r="E36" s="21">
        <v>50</v>
      </c>
      <c r="F36" s="16">
        <f t="shared" si="0"/>
        <v>11.235955056179774</v>
      </c>
      <c r="G36" s="18" t="s">
        <v>25</v>
      </c>
      <c r="H36" s="19" t="s">
        <v>26</v>
      </c>
      <c r="I36" s="17">
        <v>42005</v>
      </c>
      <c r="J36" s="17">
        <v>42369</v>
      </c>
      <c r="K36" s="18" t="s">
        <v>27</v>
      </c>
    </row>
    <row r="37" spans="1:11" ht="12.75">
      <c r="A37" s="18">
        <v>22</v>
      </c>
      <c r="B37" s="19" t="s">
        <v>52</v>
      </c>
      <c r="C37" s="18" t="s">
        <v>53</v>
      </c>
      <c r="D37" s="20" t="s">
        <v>24</v>
      </c>
      <c r="E37" s="21">
        <v>30</v>
      </c>
      <c r="F37" s="16">
        <f t="shared" si="0"/>
        <v>6.741573033707865</v>
      </c>
      <c r="G37" s="18" t="s">
        <v>25</v>
      </c>
      <c r="H37" s="19" t="s">
        <v>26</v>
      </c>
      <c r="I37" s="17">
        <v>42005</v>
      </c>
      <c r="J37" s="17">
        <v>42369</v>
      </c>
      <c r="K37" s="18" t="s">
        <v>27</v>
      </c>
    </row>
    <row r="38" spans="1:11" ht="12.75">
      <c r="A38" s="18">
        <v>23</v>
      </c>
      <c r="B38" s="19" t="s">
        <v>54</v>
      </c>
      <c r="C38" s="18" t="s">
        <v>55</v>
      </c>
      <c r="D38" s="20" t="s">
        <v>24</v>
      </c>
      <c r="E38" s="21">
        <v>30</v>
      </c>
      <c r="F38" s="16">
        <f t="shared" si="0"/>
        <v>6.741573033707865</v>
      </c>
      <c r="G38" s="18" t="s">
        <v>25</v>
      </c>
      <c r="H38" s="19" t="s">
        <v>26</v>
      </c>
      <c r="I38" s="17">
        <v>42005</v>
      </c>
      <c r="J38" s="17">
        <v>42369</v>
      </c>
      <c r="K38" s="18" t="s">
        <v>27</v>
      </c>
    </row>
    <row r="39" spans="1:11" ht="12.75">
      <c r="A39" s="18">
        <v>24</v>
      </c>
      <c r="B39" s="19" t="s">
        <v>56</v>
      </c>
      <c r="C39" s="18" t="s">
        <v>57</v>
      </c>
      <c r="D39" s="20" t="s">
        <v>24</v>
      </c>
      <c r="E39" s="21">
        <v>100</v>
      </c>
      <c r="F39" s="16">
        <f t="shared" si="0"/>
        <v>22.47191011235955</v>
      </c>
      <c r="G39" s="18" t="s">
        <v>25</v>
      </c>
      <c r="H39" s="19" t="s">
        <v>26</v>
      </c>
      <c r="I39" s="17">
        <v>42005</v>
      </c>
      <c r="J39" s="17">
        <v>42369</v>
      </c>
      <c r="K39" s="18" t="s">
        <v>27</v>
      </c>
    </row>
    <row r="40" spans="1:11" ht="12.75">
      <c r="A40" s="18">
        <v>25</v>
      </c>
      <c r="B40" s="19" t="s">
        <v>58</v>
      </c>
      <c r="C40" s="18" t="s">
        <v>59</v>
      </c>
      <c r="D40" s="20" t="s">
        <v>24</v>
      </c>
      <c r="E40" s="21">
        <v>1200</v>
      </c>
      <c r="F40" s="16">
        <f t="shared" si="0"/>
        <v>269.66292134831457</v>
      </c>
      <c r="G40" s="18" t="s">
        <v>25</v>
      </c>
      <c r="H40" s="19" t="s">
        <v>26</v>
      </c>
      <c r="I40" s="17">
        <v>42005</v>
      </c>
      <c r="J40" s="17">
        <v>42369</v>
      </c>
      <c r="K40" s="18" t="s">
        <v>27</v>
      </c>
    </row>
    <row r="41" spans="1:11" ht="12.75">
      <c r="A41" s="18">
        <v>26</v>
      </c>
      <c r="B41" s="19" t="s">
        <v>60</v>
      </c>
      <c r="C41" s="18" t="s">
        <v>49</v>
      </c>
      <c r="D41" s="20" t="s">
        <v>24</v>
      </c>
      <c r="E41" s="21">
        <v>100</v>
      </c>
      <c r="F41" s="16">
        <f t="shared" si="0"/>
        <v>22.47191011235955</v>
      </c>
      <c r="G41" s="18" t="s">
        <v>25</v>
      </c>
      <c r="H41" s="19" t="s">
        <v>26</v>
      </c>
      <c r="I41" s="17">
        <v>42005</v>
      </c>
      <c r="J41" s="17">
        <v>42369</v>
      </c>
      <c r="K41" s="18" t="s">
        <v>27</v>
      </c>
    </row>
    <row r="42" spans="1:11" ht="12.75">
      <c r="A42" s="18">
        <v>27</v>
      </c>
      <c r="B42" s="19" t="s">
        <v>61</v>
      </c>
      <c r="C42" s="18" t="s">
        <v>62</v>
      </c>
      <c r="D42" s="20" t="s">
        <v>24</v>
      </c>
      <c r="E42" s="21">
        <v>0</v>
      </c>
      <c r="F42" s="16">
        <f t="shared" si="0"/>
        <v>0</v>
      </c>
      <c r="G42" s="18" t="s">
        <v>25</v>
      </c>
      <c r="H42" s="19" t="s">
        <v>26</v>
      </c>
      <c r="I42" s="17">
        <v>42005</v>
      </c>
      <c r="J42" s="17">
        <v>42369</v>
      </c>
      <c r="K42" s="18" t="s">
        <v>27</v>
      </c>
    </row>
    <row r="43" spans="1:11" ht="12.75">
      <c r="A43" s="18">
        <f>A42+1</f>
        <v>28</v>
      </c>
      <c r="B43" s="19" t="s">
        <v>63</v>
      </c>
      <c r="C43" s="18" t="s">
        <v>64</v>
      </c>
      <c r="D43" s="20" t="s">
        <v>24</v>
      </c>
      <c r="E43" s="21">
        <v>100</v>
      </c>
      <c r="F43" s="16">
        <f t="shared" si="0"/>
        <v>22.47191011235955</v>
      </c>
      <c r="G43" s="18" t="s">
        <v>25</v>
      </c>
      <c r="H43" s="19" t="s">
        <v>26</v>
      </c>
      <c r="I43" s="17">
        <v>42005</v>
      </c>
      <c r="J43" s="17">
        <v>42369</v>
      </c>
      <c r="K43" s="18" t="s">
        <v>27</v>
      </c>
    </row>
    <row r="44" spans="1:11" ht="12.75">
      <c r="A44" s="18">
        <f>A43+1</f>
        <v>29</v>
      </c>
      <c r="B44" s="19" t="s">
        <v>65</v>
      </c>
      <c r="C44" s="18" t="s">
        <v>64</v>
      </c>
      <c r="D44" s="20" t="s">
        <v>24</v>
      </c>
      <c r="E44" s="21">
        <v>100</v>
      </c>
      <c r="F44" s="16">
        <f t="shared" si="0"/>
        <v>22.47191011235955</v>
      </c>
      <c r="G44" s="18" t="s">
        <v>25</v>
      </c>
      <c r="H44" s="19" t="s">
        <v>26</v>
      </c>
      <c r="I44" s="17">
        <v>42005</v>
      </c>
      <c r="J44" s="17">
        <v>42369</v>
      </c>
      <c r="K44" s="18" t="s">
        <v>27</v>
      </c>
    </row>
    <row r="45" spans="1:11" ht="12.75">
      <c r="A45" s="18">
        <f>A44+1</f>
        <v>30</v>
      </c>
      <c r="B45" s="19" t="s">
        <v>66</v>
      </c>
      <c r="C45" s="18" t="s">
        <v>64</v>
      </c>
      <c r="D45" s="20" t="s">
        <v>24</v>
      </c>
      <c r="E45" s="21">
        <v>50</v>
      </c>
      <c r="F45" s="16">
        <f t="shared" si="0"/>
        <v>11.235955056179774</v>
      </c>
      <c r="G45" s="18" t="s">
        <v>25</v>
      </c>
      <c r="H45" s="19" t="s">
        <v>26</v>
      </c>
      <c r="I45" s="17">
        <v>42005</v>
      </c>
      <c r="J45" s="17">
        <v>42369</v>
      </c>
      <c r="K45" s="18" t="s">
        <v>27</v>
      </c>
    </row>
    <row r="46" spans="1:11" ht="12.75">
      <c r="A46" s="18">
        <f>A45+1</f>
        <v>31</v>
      </c>
      <c r="B46" s="19" t="s">
        <v>67</v>
      </c>
      <c r="C46" s="18" t="s">
        <v>68</v>
      </c>
      <c r="D46" s="20" t="s">
        <v>24</v>
      </c>
      <c r="E46" s="21">
        <v>100</v>
      </c>
      <c r="F46" s="16">
        <f t="shared" si="0"/>
        <v>22.47191011235955</v>
      </c>
      <c r="G46" s="18" t="s">
        <v>25</v>
      </c>
      <c r="H46" s="19" t="s">
        <v>26</v>
      </c>
      <c r="I46" s="17">
        <v>42005</v>
      </c>
      <c r="J46" s="17">
        <v>42369</v>
      </c>
      <c r="K46" s="18" t="s">
        <v>27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24</v>
      </c>
      <c r="E47" s="21">
        <v>100</v>
      </c>
      <c r="F47" s="16">
        <f t="shared" si="0"/>
        <v>22.47191011235955</v>
      </c>
      <c r="G47" s="18" t="s">
        <v>25</v>
      </c>
      <c r="H47" s="19" t="s">
        <v>26</v>
      </c>
      <c r="I47" s="17">
        <v>42005</v>
      </c>
      <c r="J47" s="17">
        <v>42369</v>
      </c>
      <c r="K47" s="18" t="s">
        <v>27</v>
      </c>
    </row>
    <row r="48" spans="1:11" ht="12.75">
      <c r="A48" s="18">
        <v>25</v>
      </c>
      <c r="B48" s="19" t="s">
        <v>71</v>
      </c>
      <c r="C48" s="18" t="s">
        <v>72</v>
      </c>
      <c r="D48" s="20" t="s">
        <v>73</v>
      </c>
      <c r="E48" s="21">
        <v>100</v>
      </c>
      <c r="F48" s="16">
        <f aca="true" t="shared" si="2" ref="F48:F79">E48/4.45</f>
        <v>22.47191011235955</v>
      </c>
      <c r="G48" s="18" t="s">
        <v>25</v>
      </c>
      <c r="H48" s="19" t="s">
        <v>26</v>
      </c>
      <c r="I48" s="17">
        <v>42005</v>
      </c>
      <c r="J48" s="17">
        <v>42369</v>
      </c>
      <c r="K48" s="18" t="s">
        <v>27</v>
      </c>
    </row>
    <row r="49" spans="1:11" ht="12.75">
      <c r="A49" s="18">
        <f>A46+1</f>
        <v>32</v>
      </c>
      <c r="B49" s="19" t="s">
        <v>74</v>
      </c>
      <c r="C49" s="18" t="s">
        <v>75</v>
      </c>
      <c r="D49" s="20" t="s">
        <v>24</v>
      </c>
      <c r="E49" s="21">
        <v>100</v>
      </c>
      <c r="F49" s="16">
        <f t="shared" si="2"/>
        <v>22.47191011235955</v>
      </c>
      <c r="G49" s="18" t="s">
        <v>25</v>
      </c>
      <c r="H49" s="19" t="s">
        <v>26</v>
      </c>
      <c r="I49" s="17">
        <v>42005</v>
      </c>
      <c r="J49" s="17">
        <v>42369</v>
      </c>
      <c r="K49" s="18" t="s">
        <v>27</v>
      </c>
    </row>
    <row r="50" spans="1:11" ht="12.75">
      <c r="A50" s="18">
        <f aca="true" t="shared" si="3" ref="A50:A57">A49+1</f>
        <v>33</v>
      </c>
      <c r="B50" s="19" t="s">
        <v>76</v>
      </c>
      <c r="C50" s="18" t="s">
        <v>77</v>
      </c>
      <c r="D50" s="20" t="s">
        <v>24</v>
      </c>
      <c r="E50" s="21">
        <v>100</v>
      </c>
      <c r="F50" s="16">
        <f t="shared" si="2"/>
        <v>22.47191011235955</v>
      </c>
      <c r="G50" s="18" t="s">
        <v>25</v>
      </c>
      <c r="H50" s="19" t="s">
        <v>26</v>
      </c>
      <c r="I50" s="17">
        <v>42005</v>
      </c>
      <c r="J50" s="17">
        <v>42369</v>
      </c>
      <c r="K50" s="18" t="s">
        <v>27</v>
      </c>
    </row>
    <row r="51" spans="1:11" ht="12.75">
      <c r="A51" s="18">
        <f t="shared" si="3"/>
        <v>34</v>
      </c>
      <c r="B51" s="19" t="s">
        <v>78</v>
      </c>
      <c r="C51" s="18" t="s">
        <v>79</v>
      </c>
      <c r="D51" s="20" t="s">
        <v>24</v>
      </c>
      <c r="E51" s="21">
        <v>53</v>
      </c>
      <c r="F51" s="16">
        <f t="shared" si="2"/>
        <v>11.910112359550562</v>
      </c>
      <c r="G51" s="18" t="s">
        <v>25</v>
      </c>
      <c r="H51" s="19" t="s">
        <v>26</v>
      </c>
      <c r="I51" s="17">
        <v>42005</v>
      </c>
      <c r="J51" s="17">
        <v>42369</v>
      </c>
      <c r="K51" s="18" t="s">
        <v>27</v>
      </c>
    </row>
    <row r="52" spans="1:11" ht="12.75">
      <c r="A52" s="18">
        <f t="shared" si="3"/>
        <v>35</v>
      </c>
      <c r="B52" s="19" t="s">
        <v>80</v>
      </c>
      <c r="C52" s="18" t="s">
        <v>81</v>
      </c>
      <c r="D52" s="20" t="s">
        <v>24</v>
      </c>
      <c r="E52" s="21">
        <v>50</v>
      </c>
      <c r="F52" s="16">
        <f t="shared" si="2"/>
        <v>11.235955056179774</v>
      </c>
      <c r="G52" s="18" t="s">
        <v>25</v>
      </c>
      <c r="H52" s="19" t="s">
        <v>26</v>
      </c>
      <c r="I52" s="17">
        <v>42005</v>
      </c>
      <c r="J52" s="17">
        <v>42369</v>
      </c>
      <c r="K52" s="18" t="s">
        <v>27</v>
      </c>
    </row>
    <row r="53" spans="1:11" ht="12.75">
      <c r="A53" s="18">
        <f t="shared" si="3"/>
        <v>36</v>
      </c>
      <c r="B53" s="19" t="s">
        <v>82</v>
      </c>
      <c r="C53" s="18" t="s">
        <v>81</v>
      </c>
      <c r="D53" s="20" t="s">
        <v>24</v>
      </c>
      <c r="E53" s="21">
        <v>30</v>
      </c>
      <c r="F53" s="16">
        <f t="shared" si="2"/>
        <v>6.741573033707865</v>
      </c>
      <c r="G53" s="18" t="s">
        <v>25</v>
      </c>
      <c r="H53" s="19" t="s">
        <v>26</v>
      </c>
      <c r="I53" s="17">
        <v>42005</v>
      </c>
      <c r="J53" s="17">
        <v>42369</v>
      </c>
      <c r="K53" s="18" t="s">
        <v>27</v>
      </c>
    </row>
    <row r="54" spans="1:11" ht="12.75">
      <c r="A54" s="18">
        <f t="shared" si="3"/>
        <v>37</v>
      </c>
      <c r="B54" s="19" t="s">
        <v>83</v>
      </c>
      <c r="C54" s="18" t="s">
        <v>81</v>
      </c>
      <c r="D54" s="20" t="s">
        <v>24</v>
      </c>
      <c r="E54" s="21">
        <v>30</v>
      </c>
      <c r="F54" s="16">
        <f t="shared" si="2"/>
        <v>6.741573033707865</v>
      </c>
      <c r="G54" s="18" t="s">
        <v>25</v>
      </c>
      <c r="H54" s="19" t="s">
        <v>26</v>
      </c>
      <c r="I54" s="17">
        <v>42005</v>
      </c>
      <c r="J54" s="17">
        <v>42369</v>
      </c>
      <c r="K54" s="18" t="s">
        <v>27</v>
      </c>
    </row>
    <row r="55" spans="1:11" ht="12.75">
      <c r="A55" s="18">
        <f t="shared" si="3"/>
        <v>38</v>
      </c>
      <c r="B55" s="19" t="s">
        <v>84</v>
      </c>
      <c r="C55" s="18" t="s">
        <v>85</v>
      </c>
      <c r="D55" s="20" t="s">
        <v>24</v>
      </c>
      <c r="E55" s="21">
        <v>50</v>
      </c>
      <c r="F55" s="16">
        <f t="shared" si="2"/>
        <v>11.235955056179774</v>
      </c>
      <c r="G55" s="18" t="s">
        <v>25</v>
      </c>
      <c r="H55" s="19" t="s">
        <v>26</v>
      </c>
      <c r="I55" s="17">
        <v>42005</v>
      </c>
      <c r="J55" s="17">
        <v>42369</v>
      </c>
      <c r="K55" s="18" t="s">
        <v>27</v>
      </c>
    </row>
    <row r="56" spans="1:11" ht="12.75">
      <c r="A56" s="18">
        <f t="shared" si="3"/>
        <v>39</v>
      </c>
      <c r="B56" s="19" t="s">
        <v>86</v>
      </c>
      <c r="C56" s="18" t="s">
        <v>87</v>
      </c>
      <c r="D56" s="20" t="s">
        <v>24</v>
      </c>
      <c r="E56" s="21">
        <v>50</v>
      </c>
      <c r="F56" s="16">
        <f t="shared" si="2"/>
        <v>11.235955056179774</v>
      </c>
      <c r="G56" s="18" t="s">
        <v>25</v>
      </c>
      <c r="H56" s="19" t="s">
        <v>26</v>
      </c>
      <c r="I56" s="17">
        <v>42005</v>
      </c>
      <c r="J56" s="17">
        <v>42369</v>
      </c>
      <c r="K56" s="18" t="s">
        <v>27</v>
      </c>
    </row>
    <row r="57" spans="1:11" ht="12.75">
      <c r="A57" s="18">
        <f t="shared" si="3"/>
        <v>40</v>
      </c>
      <c r="B57" s="19" t="s">
        <v>88</v>
      </c>
      <c r="C57" s="18" t="s">
        <v>89</v>
      </c>
      <c r="D57" s="20" t="s">
        <v>24</v>
      </c>
      <c r="E57" s="21">
        <v>70</v>
      </c>
      <c r="F57" s="16">
        <f t="shared" si="2"/>
        <v>15.730337078651685</v>
      </c>
      <c r="G57" s="18" t="s">
        <v>25</v>
      </c>
      <c r="H57" s="19" t="s">
        <v>26</v>
      </c>
      <c r="I57" s="17">
        <v>42005</v>
      </c>
      <c r="J57" s="17">
        <v>42369</v>
      </c>
      <c r="K57" s="18" t="s">
        <v>27</v>
      </c>
    </row>
    <row r="58" spans="1:11" ht="12.75">
      <c r="A58" s="18">
        <v>41</v>
      </c>
      <c r="B58" s="19" t="s">
        <v>90</v>
      </c>
      <c r="C58" s="18" t="s">
        <v>91</v>
      </c>
      <c r="D58" s="20" t="s">
        <v>24</v>
      </c>
      <c r="E58" s="21">
        <v>157</v>
      </c>
      <c r="F58" s="16">
        <f t="shared" si="2"/>
        <v>35.28089887640449</v>
      </c>
      <c r="G58" s="18" t="s">
        <v>25</v>
      </c>
      <c r="H58" s="19" t="s">
        <v>26</v>
      </c>
      <c r="I58" s="17">
        <v>42005</v>
      </c>
      <c r="J58" s="17">
        <v>42369</v>
      </c>
      <c r="K58" s="18" t="s">
        <v>27</v>
      </c>
    </row>
    <row r="59" spans="1:11" ht="12.75">
      <c r="A59" s="18">
        <f aca="true" t="shared" si="4" ref="A59:A71">A58+1</f>
        <v>42</v>
      </c>
      <c r="B59" s="19" t="s">
        <v>92</v>
      </c>
      <c r="C59" s="18" t="s">
        <v>93</v>
      </c>
      <c r="D59" s="20" t="s">
        <v>24</v>
      </c>
      <c r="E59" s="21">
        <v>100</v>
      </c>
      <c r="F59" s="16">
        <f t="shared" si="2"/>
        <v>22.47191011235955</v>
      </c>
      <c r="G59" s="18" t="s">
        <v>25</v>
      </c>
      <c r="H59" s="19" t="s">
        <v>26</v>
      </c>
      <c r="I59" s="17">
        <v>42005</v>
      </c>
      <c r="J59" s="17">
        <v>42369</v>
      </c>
      <c r="K59" s="18" t="s">
        <v>27</v>
      </c>
    </row>
    <row r="60" spans="1:11" ht="12.75">
      <c r="A60" s="18">
        <f t="shared" si="4"/>
        <v>43</v>
      </c>
      <c r="B60" s="19" t="s">
        <v>94</v>
      </c>
      <c r="C60" s="18" t="s">
        <v>93</v>
      </c>
      <c r="D60" s="20" t="s">
        <v>24</v>
      </c>
      <c r="E60" s="21">
        <v>50</v>
      </c>
      <c r="F60" s="16">
        <f t="shared" si="2"/>
        <v>11.235955056179774</v>
      </c>
      <c r="G60" s="18" t="s">
        <v>25</v>
      </c>
      <c r="H60" s="19" t="s">
        <v>26</v>
      </c>
      <c r="I60" s="17">
        <v>42005</v>
      </c>
      <c r="J60" s="17">
        <v>42369</v>
      </c>
      <c r="K60" s="18" t="s">
        <v>27</v>
      </c>
    </row>
    <row r="61" spans="1:11" ht="12.75">
      <c r="A61" s="18">
        <f t="shared" si="4"/>
        <v>44</v>
      </c>
      <c r="B61" s="19" t="s">
        <v>95</v>
      </c>
      <c r="C61" s="18" t="s">
        <v>93</v>
      </c>
      <c r="D61" s="20" t="s">
        <v>24</v>
      </c>
      <c r="E61" s="21">
        <v>100</v>
      </c>
      <c r="F61" s="16">
        <f t="shared" si="2"/>
        <v>22.47191011235955</v>
      </c>
      <c r="G61" s="18" t="s">
        <v>25</v>
      </c>
      <c r="H61" s="19" t="s">
        <v>26</v>
      </c>
      <c r="I61" s="17">
        <v>42005</v>
      </c>
      <c r="J61" s="17">
        <v>42369</v>
      </c>
      <c r="K61" s="18" t="s">
        <v>27</v>
      </c>
    </row>
    <row r="62" spans="1:11" ht="12.75">
      <c r="A62" s="18">
        <f t="shared" si="4"/>
        <v>45</v>
      </c>
      <c r="B62" s="19" t="s">
        <v>96</v>
      </c>
      <c r="C62" s="18" t="s">
        <v>93</v>
      </c>
      <c r="D62" s="20" t="s">
        <v>24</v>
      </c>
      <c r="E62" s="21">
        <v>30</v>
      </c>
      <c r="F62" s="16">
        <f t="shared" si="2"/>
        <v>6.741573033707865</v>
      </c>
      <c r="G62" s="18" t="s">
        <v>25</v>
      </c>
      <c r="H62" s="19" t="s">
        <v>26</v>
      </c>
      <c r="I62" s="17">
        <v>42005</v>
      </c>
      <c r="J62" s="17">
        <v>42369</v>
      </c>
      <c r="K62" s="18" t="s">
        <v>27</v>
      </c>
    </row>
    <row r="63" spans="1:11" ht="12.75">
      <c r="A63" s="18">
        <f t="shared" si="4"/>
        <v>46</v>
      </c>
      <c r="B63" s="19" t="s">
        <v>97</v>
      </c>
      <c r="C63" s="18" t="s">
        <v>93</v>
      </c>
      <c r="D63" s="20" t="s">
        <v>24</v>
      </c>
      <c r="E63" s="21">
        <v>30</v>
      </c>
      <c r="F63" s="16">
        <f t="shared" si="2"/>
        <v>6.741573033707865</v>
      </c>
      <c r="G63" s="18" t="s">
        <v>25</v>
      </c>
      <c r="H63" s="19" t="s">
        <v>26</v>
      </c>
      <c r="I63" s="17">
        <v>42005</v>
      </c>
      <c r="J63" s="17">
        <v>42369</v>
      </c>
      <c r="K63" s="18" t="s">
        <v>27</v>
      </c>
    </row>
    <row r="64" spans="1:11" ht="12.75">
      <c r="A64" s="18">
        <f t="shared" si="4"/>
        <v>47</v>
      </c>
      <c r="B64" s="19" t="s">
        <v>98</v>
      </c>
      <c r="C64" s="18" t="s">
        <v>99</v>
      </c>
      <c r="D64" s="20" t="s">
        <v>24</v>
      </c>
      <c r="E64" s="21">
        <v>50</v>
      </c>
      <c r="F64" s="16">
        <f t="shared" si="2"/>
        <v>11.235955056179774</v>
      </c>
      <c r="G64" s="18" t="s">
        <v>25</v>
      </c>
      <c r="H64" s="19" t="s">
        <v>26</v>
      </c>
      <c r="I64" s="17">
        <v>42005</v>
      </c>
      <c r="J64" s="17">
        <v>42369</v>
      </c>
      <c r="K64" s="18" t="s">
        <v>27</v>
      </c>
    </row>
    <row r="65" spans="1:11" ht="12.75">
      <c r="A65" s="18">
        <f t="shared" si="4"/>
        <v>48</v>
      </c>
      <c r="B65" s="19" t="s">
        <v>100</v>
      </c>
      <c r="C65" s="18" t="s">
        <v>101</v>
      </c>
      <c r="D65" s="20" t="s">
        <v>24</v>
      </c>
      <c r="E65" s="21">
        <v>150</v>
      </c>
      <c r="F65" s="16">
        <f t="shared" si="2"/>
        <v>33.70786516853932</v>
      </c>
      <c r="G65" s="18" t="s">
        <v>25</v>
      </c>
      <c r="H65" s="19" t="s">
        <v>26</v>
      </c>
      <c r="I65" s="17">
        <v>42005</v>
      </c>
      <c r="J65" s="17">
        <v>42369</v>
      </c>
      <c r="K65" s="18" t="s">
        <v>27</v>
      </c>
    </row>
    <row r="66" spans="1:11" ht="12.75">
      <c r="A66" s="18">
        <f t="shared" si="4"/>
        <v>49</v>
      </c>
      <c r="B66" s="19" t="s">
        <v>102</v>
      </c>
      <c r="C66" s="18" t="s">
        <v>103</v>
      </c>
      <c r="D66" s="20" t="s">
        <v>24</v>
      </c>
      <c r="E66" s="21">
        <v>50</v>
      </c>
      <c r="F66" s="16">
        <f t="shared" si="2"/>
        <v>11.235955056179774</v>
      </c>
      <c r="G66" s="18" t="s">
        <v>25</v>
      </c>
      <c r="H66" s="19" t="s">
        <v>26</v>
      </c>
      <c r="I66" s="17">
        <v>42005</v>
      </c>
      <c r="J66" s="17">
        <v>42369</v>
      </c>
      <c r="K66" s="18" t="s">
        <v>27</v>
      </c>
    </row>
    <row r="67" spans="1:11" ht="12.75">
      <c r="A67" s="18">
        <f t="shared" si="4"/>
        <v>50</v>
      </c>
      <c r="B67" s="19" t="s">
        <v>104</v>
      </c>
      <c r="C67" s="18" t="s">
        <v>105</v>
      </c>
      <c r="D67" s="20" t="s">
        <v>24</v>
      </c>
      <c r="E67" s="21">
        <v>80</v>
      </c>
      <c r="F67" s="16">
        <f t="shared" si="2"/>
        <v>17.977528089887638</v>
      </c>
      <c r="G67" s="18" t="s">
        <v>25</v>
      </c>
      <c r="H67" s="19" t="s">
        <v>26</v>
      </c>
      <c r="I67" s="17">
        <v>42005</v>
      </c>
      <c r="J67" s="17">
        <v>42369</v>
      </c>
      <c r="K67" s="18" t="s">
        <v>27</v>
      </c>
    </row>
    <row r="68" spans="1:11" ht="12.75">
      <c r="A68" s="18">
        <f t="shared" si="4"/>
        <v>51</v>
      </c>
      <c r="B68" s="19" t="s">
        <v>106</v>
      </c>
      <c r="C68" s="18" t="s">
        <v>107</v>
      </c>
      <c r="D68" s="20" t="s">
        <v>24</v>
      </c>
      <c r="E68" s="21">
        <v>100</v>
      </c>
      <c r="F68" s="16">
        <f t="shared" si="2"/>
        <v>22.47191011235955</v>
      </c>
      <c r="G68" s="18" t="s">
        <v>25</v>
      </c>
      <c r="H68" s="19" t="s">
        <v>26</v>
      </c>
      <c r="I68" s="17">
        <v>42005</v>
      </c>
      <c r="J68" s="17">
        <v>42369</v>
      </c>
      <c r="K68" s="18" t="s">
        <v>27</v>
      </c>
    </row>
    <row r="69" spans="1:11" ht="12.75">
      <c r="A69" s="18">
        <f t="shared" si="4"/>
        <v>52</v>
      </c>
      <c r="B69" s="19" t="s">
        <v>108</v>
      </c>
      <c r="C69" s="18" t="s">
        <v>109</v>
      </c>
      <c r="D69" s="20" t="s">
        <v>24</v>
      </c>
      <c r="E69" s="21">
        <v>40</v>
      </c>
      <c r="F69" s="16">
        <f t="shared" si="2"/>
        <v>8.988764044943819</v>
      </c>
      <c r="G69" s="18" t="s">
        <v>25</v>
      </c>
      <c r="H69" s="19" t="s">
        <v>26</v>
      </c>
      <c r="I69" s="17">
        <v>42005</v>
      </c>
      <c r="J69" s="17">
        <v>42369</v>
      </c>
      <c r="K69" s="18" t="s">
        <v>27</v>
      </c>
    </row>
    <row r="70" spans="1:11" ht="12.75">
      <c r="A70" s="22">
        <f t="shared" si="4"/>
        <v>53</v>
      </c>
      <c r="B70" s="23" t="s">
        <v>110</v>
      </c>
      <c r="C70" s="22" t="s">
        <v>111</v>
      </c>
      <c r="D70" s="24" t="s">
        <v>73</v>
      </c>
      <c r="E70" s="25">
        <v>15</v>
      </c>
      <c r="F70" s="26">
        <f t="shared" si="2"/>
        <v>3.3707865168539324</v>
      </c>
      <c r="G70" s="22" t="s">
        <v>25</v>
      </c>
      <c r="H70" s="19" t="s">
        <v>26</v>
      </c>
      <c r="I70" s="17">
        <v>42005</v>
      </c>
      <c r="J70" s="17">
        <v>42369</v>
      </c>
      <c r="K70" s="22" t="s">
        <v>27</v>
      </c>
    </row>
    <row r="71" spans="1:11" ht="12.75">
      <c r="A71" s="27">
        <f t="shared" si="4"/>
        <v>54</v>
      </c>
      <c r="B71" s="28" t="s">
        <v>112</v>
      </c>
      <c r="C71" s="29"/>
      <c r="D71" s="30" t="s">
        <v>24</v>
      </c>
      <c r="E71" s="31">
        <f>SUM(E15:E70)</f>
        <v>6452</v>
      </c>
      <c r="F71" s="32">
        <f t="shared" si="2"/>
        <v>1449.887640449438</v>
      </c>
      <c r="G71" s="33"/>
      <c r="H71" s="29"/>
      <c r="I71" s="34"/>
      <c r="J71" s="34"/>
      <c r="K71" s="35"/>
    </row>
    <row r="72" spans="1:11" ht="12.75">
      <c r="A72" s="13">
        <v>1</v>
      </c>
      <c r="B72" s="14" t="s">
        <v>113</v>
      </c>
      <c r="C72" s="13" t="s">
        <v>114</v>
      </c>
      <c r="D72" s="15" t="s">
        <v>115</v>
      </c>
      <c r="E72" s="36">
        <v>50</v>
      </c>
      <c r="F72" s="37">
        <f t="shared" si="2"/>
        <v>11.235955056179774</v>
      </c>
      <c r="G72" s="13" t="s">
        <v>25</v>
      </c>
      <c r="H72" s="19" t="s">
        <v>26</v>
      </c>
      <c r="I72" s="17">
        <v>42005</v>
      </c>
      <c r="J72" s="17">
        <v>42369</v>
      </c>
      <c r="K72" s="13" t="s">
        <v>27</v>
      </c>
    </row>
    <row r="73" spans="1:11" ht="12.75">
      <c r="A73" s="18">
        <v>2</v>
      </c>
      <c r="B73" s="19" t="s">
        <v>116</v>
      </c>
      <c r="C73" s="18" t="s">
        <v>117</v>
      </c>
      <c r="D73" s="20" t="s">
        <v>115</v>
      </c>
      <c r="E73" s="38">
        <v>200</v>
      </c>
      <c r="F73" s="21">
        <f t="shared" si="2"/>
        <v>44.9438202247191</v>
      </c>
      <c r="G73" s="39" t="s">
        <v>25</v>
      </c>
      <c r="H73" s="19" t="s">
        <v>26</v>
      </c>
      <c r="I73" s="17">
        <v>42005</v>
      </c>
      <c r="J73" s="17">
        <v>42369</v>
      </c>
      <c r="K73" s="18" t="s">
        <v>27</v>
      </c>
    </row>
    <row r="74" spans="1:11" ht="12.75">
      <c r="A74" s="18">
        <v>3</v>
      </c>
      <c r="B74" s="19" t="s">
        <v>118</v>
      </c>
      <c r="C74" s="18" t="s">
        <v>119</v>
      </c>
      <c r="D74" s="20" t="s">
        <v>115</v>
      </c>
      <c r="E74" s="38">
        <v>200</v>
      </c>
      <c r="F74" s="21">
        <f t="shared" si="2"/>
        <v>44.9438202247191</v>
      </c>
      <c r="G74" s="39" t="s">
        <v>25</v>
      </c>
      <c r="H74" s="19" t="s">
        <v>26</v>
      </c>
      <c r="I74" s="17">
        <v>42005</v>
      </c>
      <c r="J74" s="17">
        <v>42369</v>
      </c>
      <c r="K74" s="18" t="s">
        <v>27</v>
      </c>
    </row>
    <row r="75" spans="1:11" ht="12.75">
      <c r="A75" s="18">
        <v>4</v>
      </c>
      <c r="B75" s="19" t="s">
        <v>120</v>
      </c>
      <c r="C75" s="18" t="s">
        <v>121</v>
      </c>
      <c r="D75" s="20" t="s">
        <v>115</v>
      </c>
      <c r="E75" s="38">
        <v>30</v>
      </c>
      <c r="F75" s="21">
        <f t="shared" si="2"/>
        <v>6.741573033707865</v>
      </c>
      <c r="G75" s="39" t="s">
        <v>25</v>
      </c>
      <c r="H75" s="19" t="s">
        <v>26</v>
      </c>
      <c r="I75" s="17">
        <v>42005</v>
      </c>
      <c r="J75" s="17">
        <v>42369</v>
      </c>
      <c r="K75" s="18" t="s">
        <v>27</v>
      </c>
    </row>
    <row r="76" spans="1:11" ht="12.75">
      <c r="A76" s="18">
        <f aca="true" t="shared" si="5" ref="A76:A81">A75+1</f>
        <v>5</v>
      </c>
      <c r="B76" s="19" t="s">
        <v>122</v>
      </c>
      <c r="C76" s="18" t="s">
        <v>123</v>
      </c>
      <c r="D76" s="20" t="s">
        <v>115</v>
      </c>
      <c r="E76" s="38">
        <v>50</v>
      </c>
      <c r="F76" s="21">
        <f t="shared" si="2"/>
        <v>11.235955056179774</v>
      </c>
      <c r="G76" s="39" t="s">
        <v>25</v>
      </c>
      <c r="H76" s="19" t="s">
        <v>26</v>
      </c>
      <c r="I76" s="17">
        <v>42005</v>
      </c>
      <c r="J76" s="17">
        <v>42369</v>
      </c>
      <c r="K76" s="18" t="s">
        <v>27</v>
      </c>
    </row>
    <row r="77" spans="1:11" ht="12.75">
      <c r="A77" s="18">
        <f t="shared" si="5"/>
        <v>6</v>
      </c>
      <c r="B77" s="19" t="s">
        <v>124</v>
      </c>
      <c r="C77" s="18" t="s">
        <v>125</v>
      </c>
      <c r="D77" s="20" t="s">
        <v>115</v>
      </c>
      <c r="E77" s="38">
        <v>100</v>
      </c>
      <c r="F77" s="21">
        <f t="shared" si="2"/>
        <v>22.47191011235955</v>
      </c>
      <c r="G77" s="39" t="s">
        <v>25</v>
      </c>
      <c r="H77" s="19" t="s">
        <v>26</v>
      </c>
      <c r="I77" s="17">
        <v>42005</v>
      </c>
      <c r="J77" s="17">
        <v>42369</v>
      </c>
      <c r="K77" s="18" t="s">
        <v>27</v>
      </c>
    </row>
    <row r="78" spans="1:11" ht="12.75">
      <c r="A78" s="18">
        <f t="shared" si="5"/>
        <v>7</v>
      </c>
      <c r="B78" s="19" t="s">
        <v>126</v>
      </c>
      <c r="C78" s="18" t="s">
        <v>127</v>
      </c>
      <c r="D78" s="20" t="s">
        <v>115</v>
      </c>
      <c r="E78" s="38">
        <v>200</v>
      </c>
      <c r="F78" s="21">
        <f t="shared" si="2"/>
        <v>44.9438202247191</v>
      </c>
      <c r="G78" s="39" t="s">
        <v>25</v>
      </c>
      <c r="H78" s="19" t="s">
        <v>26</v>
      </c>
      <c r="I78" s="17">
        <v>42005</v>
      </c>
      <c r="J78" s="17">
        <v>42369</v>
      </c>
      <c r="K78" s="18" t="s">
        <v>27</v>
      </c>
    </row>
    <row r="79" spans="1:11" ht="12.75">
      <c r="A79" s="18">
        <f t="shared" si="5"/>
        <v>8</v>
      </c>
      <c r="B79" s="19" t="s">
        <v>128</v>
      </c>
      <c r="C79" s="18" t="s">
        <v>129</v>
      </c>
      <c r="D79" s="20" t="s">
        <v>115</v>
      </c>
      <c r="E79" s="38">
        <v>50</v>
      </c>
      <c r="F79" s="21">
        <f t="shared" si="2"/>
        <v>11.235955056179774</v>
      </c>
      <c r="G79" s="39" t="s">
        <v>25</v>
      </c>
      <c r="H79" s="19" t="s">
        <v>26</v>
      </c>
      <c r="I79" s="17">
        <v>42005</v>
      </c>
      <c r="J79" s="17">
        <v>42369</v>
      </c>
      <c r="K79" s="18" t="s">
        <v>27</v>
      </c>
    </row>
    <row r="80" spans="1:11" ht="12.75">
      <c r="A80" s="18">
        <f t="shared" si="5"/>
        <v>9</v>
      </c>
      <c r="B80" s="19" t="s">
        <v>130</v>
      </c>
      <c r="C80" s="18" t="s">
        <v>131</v>
      </c>
      <c r="D80" s="20" t="s">
        <v>115</v>
      </c>
      <c r="E80" s="38">
        <v>50</v>
      </c>
      <c r="F80" s="21">
        <f aca="true" t="shared" si="6" ref="F80:F111">E80/4.45</f>
        <v>11.235955056179774</v>
      </c>
      <c r="G80" s="39" t="s">
        <v>25</v>
      </c>
      <c r="H80" s="19" t="s">
        <v>26</v>
      </c>
      <c r="I80" s="17">
        <v>42005</v>
      </c>
      <c r="J80" s="17">
        <v>42369</v>
      </c>
      <c r="K80" s="18" t="s">
        <v>27</v>
      </c>
    </row>
    <row r="81" spans="1:11" ht="12.75">
      <c r="A81" s="18">
        <f t="shared" si="5"/>
        <v>10</v>
      </c>
      <c r="B81" s="19" t="s">
        <v>132</v>
      </c>
      <c r="C81" s="18" t="s">
        <v>131</v>
      </c>
      <c r="D81" s="20" t="s">
        <v>115</v>
      </c>
      <c r="E81" s="38">
        <v>100</v>
      </c>
      <c r="F81" s="21">
        <f t="shared" si="6"/>
        <v>22.47191011235955</v>
      </c>
      <c r="G81" s="39" t="s">
        <v>25</v>
      </c>
      <c r="H81" s="19" t="s">
        <v>26</v>
      </c>
      <c r="I81" s="17">
        <v>42005</v>
      </c>
      <c r="J81" s="17">
        <v>42369</v>
      </c>
      <c r="K81" s="18" t="s">
        <v>27</v>
      </c>
    </row>
    <row r="82" spans="1:11" ht="12.75">
      <c r="A82" s="18">
        <v>11</v>
      </c>
      <c r="B82" s="19" t="s">
        <v>133</v>
      </c>
      <c r="C82" s="18" t="s">
        <v>134</v>
      </c>
      <c r="D82" s="20" t="s">
        <v>115</v>
      </c>
      <c r="E82" s="38">
        <v>50</v>
      </c>
      <c r="F82" s="21">
        <f t="shared" si="6"/>
        <v>11.235955056179774</v>
      </c>
      <c r="G82" s="39" t="s">
        <v>25</v>
      </c>
      <c r="H82" s="19" t="s">
        <v>26</v>
      </c>
      <c r="I82" s="17">
        <v>42005</v>
      </c>
      <c r="J82" s="17">
        <v>42369</v>
      </c>
      <c r="K82" s="18" t="s">
        <v>27</v>
      </c>
    </row>
    <row r="83" spans="1:11" ht="12.75">
      <c r="A83" s="18">
        <v>12</v>
      </c>
      <c r="B83" s="19" t="s">
        <v>135</v>
      </c>
      <c r="C83" s="18" t="s">
        <v>136</v>
      </c>
      <c r="D83" s="20" t="s">
        <v>115</v>
      </c>
      <c r="E83" s="38">
        <v>20</v>
      </c>
      <c r="F83" s="21">
        <f t="shared" si="6"/>
        <v>4.4943820224719095</v>
      </c>
      <c r="G83" s="39" t="s">
        <v>25</v>
      </c>
      <c r="H83" s="19" t="s">
        <v>26</v>
      </c>
      <c r="I83" s="17">
        <v>42005</v>
      </c>
      <c r="J83" s="17">
        <v>42369</v>
      </c>
      <c r="K83" s="18" t="s">
        <v>27</v>
      </c>
    </row>
    <row r="84" spans="1:11" ht="12.75">
      <c r="A84" s="18">
        <v>13</v>
      </c>
      <c r="B84" s="19" t="s">
        <v>137</v>
      </c>
      <c r="C84" s="18" t="s">
        <v>138</v>
      </c>
      <c r="D84" s="20" t="s">
        <v>115</v>
      </c>
      <c r="E84" s="38">
        <v>50</v>
      </c>
      <c r="F84" s="21">
        <f t="shared" si="6"/>
        <v>11.235955056179774</v>
      </c>
      <c r="G84" s="39" t="s">
        <v>25</v>
      </c>
      <c r="H84" s="19" t="s">
        <v>26</v>
      </c>
      <c r="I84" s="17">
        <v>42005</v>
      </c>
      <c r="J84" s="17">
        <v>42369</v>
      </c>
      <c r="K84" s="18" t="s">
        <v>27</v>
      </c>
    </row>
    <row r="85" spans="1:11" ht="12.75">
      <c r="A85" s="18">
        <f aca="true" t="shared" si="7" ref="A85:A91">A84+1</f>
        <v>14</v>
      </c>
      <c r="B85" s="19" t="s">
        <v>139</v>
      </c>
      <c r="C85" s="18" t="s">
        <v>140</v>
      </c>
      <c r="D85" s="20" t="s">
        <v>115</v>
      </c>
      <c r="E85" s="38">
        <v>100</v>
      </c>
      <c r="F85" s="21">
        <f t="shared" si="6"/>
        <v>22.47191011235955</v>
      </c>
      <c r="G85" s="39" t="s">
        <v>25</v>
      </c>
      <c r="H85" s="19" t="s">
        <v>26</v>
      </c>
      <c r="I85" s="17">
        <v>42005</v>
      </c>
      <c r="J85" s="17">
        <v>42369</v>
      </c>
      <c r="K85" s="18" t="s">
        <v>27</v>
      </c>
    </row>
    <row r="86" spans="1:11" ht="12.75">
      <c r="A86" s="18">
        <f t="shared" si="7"/>
        <v>15</v>
      </c>
      <c r="B86" s="19" t="s">
        <v>141</v>
      </c>
      <c r="C86" s="18" t="s">
        <v>142</v>
      </c>
      <c r="D86" s="20" t="s">
        <v>115</v>
      </c>
      <c r="E86" s="38">
        <v>100</v>
      </c>
      <c r="F86" s="21">
        <f t="shared" si="6"/>
        <v>22.47191011235955</v>
      </c>
      <c r="G86" s="39" t="s">
        <v>25</v>
      </c>
      <c r="H86" s="19" t="s">
        <v>26</v>
      </c>
      <c r="I86" s="17">
        <v>42005</v>
      </c>
      <c r="J86" s="17">
        <v>42369</v>
      </c>
      <c r="K86" s="18" t="s">
        <v>27</v>
      </c>
    </row>
    <row r="87" spans="1:11" ht="12.75">
      <c r="A87" s="18">
        <v>16</v>
      </c>
      <c r="B87" s="19" t="s">
        <v>143</v>
      </c>
      <c r="C87" s="18" t="s">
        <v>144</v>
      </c>
      <c r="D87" s="20" t="s">
        <v>115</v>
      </c>
      <c r="E87" s="38">
        <v>150</v>
      </c>
      <c r="F87" s="21">
        <f t="shared" si="6"/>
        <v>33.70786516853932</v>
      </c>
      <c r="G87" s="39" t="s">
        <v>25</v>
      </c>
      <c r="H87" s="19" t="s">
        <v>26</v>
      </c>
      <c r="I87" s="17">
        <v>42005</v>
      </c>
      <c r="J87" s="17">
        <v>42369</v>
      </c>
      <c r="K87" s="18" t="s">
        <v>27</v>
      </c>
    </row>
    <row r="88" spans="1:11" ht="12.75">
      <c r="A88" s="18">
        <v>17</v>
      </c>
      <c r="B88" s="19" t="s">
        <v>145</v>
      </c>
      <c r="C88" s="18" t="s">
        <v>146</v>
      </c>
      <c r="D88" s="20" t="s">
        <v>115</v>
      </c>
      <c r="E88" s="38">
        <v>669</v>
      </c>
      <c r="F88" s="21">
        <f t="shared" si="6"/>
        <v>150.33707865168537</v>
      </c>
      <c r="G88" s="39" t="s">
        <v>25</v>
      </c>
      <c r="H88" s="19" t="s">
        <v>26</v>
      </c>
      <c r="I88" s="17">
        <v>42005</v>
      </c>
      <c r="J88" s="17">
        <v>42369</v>
      </c>
      <c r="K88" s="18" t="s">
        <v>27</v>
      </c>
    </row>
    <row r="89" spans="1:11" ht="12.75">
      <c r="A89" s="18">
        <f t="shared" si="7"/>
        <v>18</v>
      </c>
      <c r="B89" s="19" t="s">
        <v>147</v>
      </c>
      <c r="C89" s="18" t="s">
        <v>148</v>
      </c>
      <c r="D89" s="20" t="s">
        <v>115</v>
      </c>
      <c r="E89" s="38">
        <v>150</v>
      </c>
      <c r="F89" s="21">
        <f t="shared" si="6"/>
        <v>33.70786516853932</v>
      </c>
      <c r="G89" s="39" t="s">
        <v>25</v>
      </c>
      <c r="H89" s="19" t="s">
        <v>26</v>
      </c>
      <c r="I89" s="17">
        <v>42005</v>
      </c>
      <c r="J89" s="17">
        <v>42369</v>
      </c>
      <c r="K89" s="18" t="s">
        <v>27</v>
      </c>
    </row>
    <row r="90" spans="1:11" ht="12.75">
      <c r="A90" s="22">
        <f t="shared" si="7"/>
        <v>19</v>
      </c>
      <c r="B90" s="23" t="s">
        <v>149</v>
      </c>
      <c r="C90" s="22" t="s">
        <v>150</v>
      </c>
      <c r="D90" s="24" t="s">
        <v>115</v>
      </c>
      <c r="E90" s="25">
        <v>100</v>
      </c>
      <c r="F90" s="37">
        <f t="shared" si="6"/>
        <v>22.47191011235955</v>
      </c>
      <c r="G90" s="22" t="s">
        <v>25</v>
      </c>
      <c r="H90" s="23" t="s">
        <v>26</v>
      </c>
      <c r="I90" s="17">
        <v>42005</v>
      </c>
      <c r="J90" s="17">
        <v>42369</v>
      </c>
      <c r="K90" s="22" t="s">
        <v>27</v>
      </c>
    </row>
    <row r="91" spans="1:11" ht="12.75">
      <c r="A91" s="40">
        <f t="shared" si="7"/>
        <v>20</v>
      </c>
      <c r="B91" s="41" t="s">
        <v>112</v>
      </c>
      <c r="C91" s="29"/>
      <c r="D91" s="30" t="s">
        <v>115</v>
      </c>
      <c r="E91" s="31">
        <f>SUM(E72:E90)</f>
        <v>2419</v>
      </c>
      <c r="F91" s="32">
        <f t="shared" si="6"/>
        <v>543.5955056179776</v>
      </c>
      <c r="G91" s="42"/>
      <c r="H91" s="43"/>
      <c r="I91" s="44"/>
      <c r="J91" s="45"/>
      <c r="K91" s="46"/>
    </row>
    <row r="92" spans="1:11" ht="25.5">
      <c r="A92" s="40">
        <v>1</v>
      </c>
      <c r="B92" s="47" t="s">
        <v>151</v>
      </c>
      <c r="C92" s="40" t="s">
        <v>152</v>
      </c>
      <c r="D92" s="48" t="s">
        <v>153</v>
      </c>
      <c r="E92" s="49">
        <v>426</v>
      </c>
      <c r="F92" s="37">
        <f t="shared" si="6"/>
        <v>95.73033707865169</v>
      </c>
      <c r="G92" s="40" t="s">
        <v>25</v>
      </c>
      <c r="H92" s="47" t="s">
        <v>26</v>
      </c>
      <c r="I92" s="17">
        <v>42005</v>
      </c>
      <c r="J92" s="17">
        <v>42369</v>
      </c>
      <c r="K92" s="40" t="s">
        <v>27</v>
      </c>
    </row>
    <row r="93" spans="1:11" ht="12.75">
      <c r="A93" s="40">
        <v>2</v>
      </c>
      <c r="B93" s="47" t="s">
        <v>154</v>
      </c>
      <c r="C93" s="40" t="s">
        <v>155</v>
      </c>
      <c r="D93" s="48" t="s">
        <v>153</v>
      </c>
      <c r="E93" s="50">
        <v>6442</v>
      </c>
      <c r="F93" s="51">
        <f t="shared" si="6"/>
        <v>1447.6404494382023</v>
      </c>
      <c r="G93" s="46" t="s">
        <v>25</v>
      </c>
      <c r="H93" s="47" t="s">
        <v>26</v>
      </c>
      <c r="I93" s="17">
        <v>42005</v>
      </c>
      <c r="J93" s="17">
        <v>42369</v>
      </c>
      <c r="K93" s="40" t="s">
        <v>27</v>
      </c>
    </row>
    <row r="94" spans="1:11" ht="12.75">
      <c r="A94" s="52">
        <v>3</v>
      </c>
      <c r="B94" s="47" t="s">
        <v>156</v>
      </c>
      <c r="C94" s="40" t="s">
        <v>157</v>
      </c>
      <c r="D94" s="48" t="s">
        <v>153</v>
      </c>
      <c r="E94" s="50">
        <v>6842</v>
      </c>
      <c r="F94" s="53">
        <f t="shared" si="6"/>
        <v>1537.5280898876404</v>
      </c>
      <c r="G94" s="46" t="s">
        <v>25</v>
      </c>
      <c r="H94" s="47" t="s">
        <v>26</v>
      </c>
      <c r="I94" s="17">
        <v>42005</v>
      </c>
      <c r="J94" s="17">
        <v>42369</v>
      </c>
      <c r="K94" s="40" t="s">
        <v>27</v>
      </c>
    </row>
    <row r="95" spans="1:11" ht="12.75">
      <c r="A95" s="40">
        <v>4</v>
      </c>
      <c r="B95" s="41" t="s">
        <v>112</v>
      </c>
      <c r="C95" s="29"/>
      <c r="D95" s="30" t="s">
        <v>153</v>
      </c>
      <c r="E95" s="31">
        <f>SUM(E92:E94)</f>
        <v>13710</v>
      </c>
      <c r="F95" s="32">
        <f t="shared" si="6"/>
        <v>3080.8988764044943</v>
      </c>
      <c r="G95" s="42"/>
      <c r="H95" s="47"/>
      <c r="I95" s="44"/>
      <c r="J95" s="54"/>
      <c r="K95" s="46"/>
    </row>
    <row r="96" spans="1:14" s="60" customFormat="1" ht="12.75">
      <c r="A96" s="55">
        <v>1</v>
      </c>
      <c r="B96" s="47" t="s">
        <v>158</v>
      </c>
      <c r="C96" s="56" t="s">
        <v>159</v>
      </c>
      <c r="D96" s="48" t="s">
        <v>160</v>
      </c>
      <c r="E96" s="50">
        <v>1613</v>
      </c>
      <c r="F96" s="16">
        <f t="shared" si="6"/>
        <v>362.4719101123595</v>
      </c>
      <c r="G96" s="57" t="s">
        <v>25</v>
      </c>
      <c r="H96" s="58" t="s">
        <v>26</v>
      </c>
      <c r="I96" s="17">
        <v>42005</v>
      </c>
      <c r="J96" s="17">
        <v>42369</v>
      </c>
      <c r="K96" s="59" t="s">
        <v>27</v>
      </c>
      <c r="N96"/>
    </row>
    <row r="97" spans="1:14" s="60" customFormat="1" ht="12.75">
      <c r="A97" s="61">
        <v>2</v>
      </c>
      <c r="B97" s="62" t="s">
        <v>161</v>
      </c>
      <c r="C97" s="59" t="s">
        <v>162</v>
      </c>
      <c r="D97" s="63" t="s">
        <v>160</v>
      </c>
      <c r="E97" s="64">
        <v>1613</v>
      </c>
      <c r="F97" s="25">
        <f t="shared" si="6"/>
        <v>362.4719101123595</v>
      </c>
      <c r="G97" s="65" t="s">
        <v>25</v>
      </c>
      <c r="H97" s="23" t="s">
        <v>26</v>
      </c>
      <c r="I97" s="17">
        <v>42005</v>
      </c>
      <c r="J97" s="17">
        <v>42369</v>
      </c>
      <c r="K97" s="59" t="s">
        <v>27</v>
      </c>
      <c r="N97"/>
    </row>
    <row r="98" spans="1:21" s="42" customFormat="1" ht="12.75">
      <c r="A98" s="66">
        <v>3</v>
      </c>
      <c r="B98" s="67" t="s">
        <v>112</v>
      </c>
      <c r="C98" s="29"/>
      <c r="D98" s="30" t="s">
        <v>160</v>
      </c>
      <c r="E98" s="31">
        <f>SUM(E96:E97)</f>
        <v>3226</v>
      </c>
      <c r="F98" s="51">
        <f t="shared" si="6"/>
        <v>724.943820224719</v>
      </c>
      <c r="H98" s="47"/>
      <c r="I98" s="44"/>
      <c r="J98" s="44"/>
      <c r="K98" s="68"/>
      <c r="L98" s="69"/>
      <c r="M98" s="69"/>
      <c r="N98"/>
      <c r="O98" s="69"/>
      <c r="P98" s="69"/>
      <c r="Q98" s="69"/>
      <c r="R98" s="69"/>
      <c r="S98" s="69"/>
      <c r="T98" s="69"/>
      <c r="U98" s="69"/>
    </row>
    <row r="99" spans="1:21" ht="12.75">
      <c r="A99" s="13">
        <v>1</v>
      </c>
      <c r="B99" s="14" t="s">
        <v>163</v>
      </c>
      <c r="C99" s="13" t="s">
        <v>164</v>
      </c>
      <c r="D99" s="15" t="s">
        <v>165</v>
      </c>
      <c r="E99" s="70">
        <v>35290</v>
      </c>
      <c r="F99" s="16">
        <f t="shared" si="6"/>
        <v>7930.337078651685</v>
      </c>
      <c r="G99" s="71" t="s">
        <v>25</v>
      </c>
      <c r="H99" s="14" t="s">
        <v>26</v>
      </c>
      <c r="I99" s="17">
        <v>42005</v>
      </c>
      <c r="J99" s="17">
        <v>42369</v>
      </c>
      <c r="K99" s="72" t="s">
        <v>27</v>
      </c>
      <c r="L99" s="69"/>
      <c r="M99" s="69"/>
      <c r="O99" s="69"/>
      <c r="P99" s="69"/>
      <c r="Q99" s="69"/>
      <c r="R99" s="69"/>
      <c r="S99" s="69"/>
      <c r="T99" s="69"/>
      <c r="U99" s="69"/>
    </row>
    <row r="100" spans="1:11" ht="12.75">
      <c r="A100" s="22">
        <v>2</v>
      </c>
      <c r="B100" s="23" t="s">
        <v>166</v>
      </c>
      <c r="C100" s="22" t="s">
        <v>167</v>
      </c>
      <c r="D100" s="24" t="s">
        <v>165</v>
      </c>
      <c r="E100" s="73">
        <v>1000</v>
      </c>
      <c r="F100" s="25">
        <f t="shared" si="6"/>
        <v>224.7191011235955</v>
      </c>
      <c r="G100" s="74" t="s">
        <v>25</v>
      </c>
      <c r="H100" s="23" t="s">
        <v>26</v>
      </c>
      <c r="I100" s="17">
        <v>42005</v>
      </c>
      <c r="J100" s="17">
        <v>42369</v>
      </c>
      <c r="K100" s="74" t="s">
        <v>27</v>
      </c>
    </row>
    <row r="101" spans="1:11" ht="12.75">
      <c r="A101" s="75">
        <f>A100+1</f>
        <v>3</v>
      </c>
      <c r="B101" s="41" t="s">
        <v>112</v>
      </c>
      <c r="C101" s="29"/>
      <c r="D101" s="30" t="s">
        <v>165</v>
      </c>
      <c r="E101" s="31">
        <f>SUM(E99:E100)</f>
        <v>36290</v>
      </c>
      <c r="F101" s="32">
        <f t="shared" si="6"/>
        <v>8155.056179775281</v>
      </c>
      <c r="G101" s="42"/>
      <c r="H101" s="47"/>
      <c r="I101" s="44"/>
      <c r="J101" s="54"/>
      <c r="K101" s="46"/>
    </row>
    <row r="102" spans="1:11" ht="12.75">
      <c r="A102" s="18">
        <v>1</v>
      </c>
      <c r="B102" s="19" t="s">
        <v>168</v>
      </c>
      <c r="C102" s="18" t="s">
        <v>169</v>
      </c>
      <c r="D102" s="20" t="s">
        <v>170</v>
      </c>
      <c r="E102" s="38">
        <v>2258</v>
      </c>
      <c r="F102" s="16">
        <f t="shared" si="6"/>
        <v>507.4157303370786</v>
      </c>
      <c r="G102" s="39" t="s">
        <v>25</v>
      </c>
      <c r="H102" s="14" t="s">
        <v>26</v>
      </c>
      <c r="I102" s="17">
        <v>42005</v>
      </c>
      <c r="J102" s="17">
        <v>42369</v>
      </c>
      <c r="K102" s="18" t="s">
        <v>27</v>
      </c>
    </row>
    <row r="103" spans="1:11" ht="25.5">
      <c r="A103" s="18">
        <v>2</v>
      </c>
      <c r="B103" s="19" t="s">
        <v>171</v>
      </c>
      <c r="C103" s="18" t="s">
        <v>172</v>
      </c>
      <c r="D103" s="20" t="s">
        <v>170</v>
      </c>
      <c r="E103" s="38">
        <v>5807</v>
      </c>
      <c r="F103" s="25">
        <f t="shared" si="6"/>
        <v>1304.943820224719</v>
      </c>
      <c r="G103" s="39" t="s">
        <v>25</v>
      </c>
      <c r="H103" s="23" t="s">
        <v>26</v>
      </c>
      <c r="I103" s="17">
        <v>42005</v>
      </c>
      <c r="J103" s="17">
        <v>42369</v>
      </c>
      <c r="K103" s="18" t="s">
        <v>27</v>
      </c>
    </row>
    <row r="104" spans="1:22" s="77" customFormat="1" ht="12.75">
      <c r="A104" s="76">
        <v>3</v>
      </c>
      <c r="B104" s="28" t="s">
        <v>112</v>
      </c>
      <c r="D104" s="30" t="s">
        <v>170</v>
      </c>
      <c r="E104" s="31">
        <f>SUM(E102:E103)</f>
        <v>8065</v>
      </c>
      <c r="F104" s="51">
        <f t="shared" si="6"/>
        <v>1812.3595505617977</v>
      </c>
      <c r="G104" s="78"/>
      <c r="H104" s="47"/>
      <c r="I104" s="79"/>
      <c r="J104" s="34"/>
      <c r="L104" s="80"/>
      <c r="M104" s="80"/>
      <c r="N104"/>
      <c r="O104" s="80"/>
      <c r="P104" s="80"/>
      <c r="Q104" s="80"/>
      <c r="R104" s="80"/>
      <c r="S104" s="80"/>
      <c r="T104" s="80"/>
      <c r="U104" s="80"/>
      <c r="V104" s="81"/>
    </row>
    <row r="105" spans="1:11" ht="12.75">
      <c r="A105" s="13">
        <v>1</v>
      </c>
      <c r="B105" s="14" t="s">
        <v>173</v>
      </c>
      <c r="C105" s="13" t="s">
        <v>174</v>
      </c>
      <c r="D105" s="15" t="s">
        <v>175</v>
      </c>
      <c r="E105" s="70">
        <v>10000</v>
      </c>
      <c r="F105" s="16">
        <f t="shared" si="6"/>
        <v>2247.191011235955</v>
      </c>
      <c r="G105" s="71" t="s">
        <v>25</v>
      </c>
      <c r="H105" s="14" t="s">
        <v>26</v>
      </c>
      <c r="I105" s="17">
        <v>42005</v>
      </c>
      <c r="J105" s="17">
        <v>42369</v>
      </c>
      <c r="K105" s="40" t="s">
        <v>27</v>
      </c>
    </row>
    <row r="106" spans="1:11" ht="12.75">
      <c r="A106" s="13">
        <v>2</v>
      </c>
      <c r="B106" s="14" t="s">
        <v>176</v>
      </c>
      <c r="C106" s="13" t="s">
        <v>47</v>
      </c>
      <c r="D106" s="15" t="s">
        <v>175</v>
      </c>
      <c r="E106" s="70">
        <v>1000</v>
      </c>
      <c r="F106" s="21">
        <f t="shared" si="6"/>
        <v>224.7191011235955</v>
      </c>
      <c r="G106" s="39" t="s">
        <v>25</v>
      </c>
      <c r="H106" s="19" t="s">
        <v>26</v>
      </c>
      <c r="I106" s="17">
        <v>42005</v>
      </c>
      <c r="J106" s="17">
        <v>42369</v>
      </c>
      <c r="K106" s="40" t="s">
        <v>27</v>
      </c>
    </row>
    <row r="107" spans="1:11" ht="12.75">
      <c r="A107" s="13">
        <v>3</v>
      </c>
      <c r="B107" s="14" t="s">
        <v>177</v>
      </c>
      <c r="C107" s="13" t="s">
        <v>178</v>
      </c>
      <c r="D107" s="15" t="s">
        <v>175</v>
      </c>
      <c r="E107" s="70">
        <v>13000</v>
      </c>
      <c r="F107" s="21">
        <f t="shared" si="6"/>
        <v>2921.3483146067415</v>
      </c>
      <c r="G107" s="39" t="s">
        <v>25</v>
      </c>
      <c r="H107" s="19" t="s">
        <v>26</v>
      </c>
      <c r="I107" s="17">
        <v>42005</v>
      </c>
      <c r="J107" s="17">
        <v>42369</v>
      </c>
      <c r="K107" s="40" t="s">
        <v>27</v>
      </c>
    </row>
    <row r="108" spans="1:11" ht="12.75">
      <c r="A108" s="18">
        <v>4</v>
      </c>
      <c r="B108" s="19" t="s">
        <v>179</v>
      </c>
      <c r="C108" s="18" t="s">
        <v>180</v>
      </c>
      <c r="D108" s="20" t="s">
        <v>175</v>
      </c>
      <c r="E108" s="38">
        <v>160</v>
      </c>
      <c r="F108" s="21">
        <f t="shared" si="6"/>
        <v>35.955056179775276</v>
      </c>
      <c r="G108" s="39" t="s">
        <v>25</v>
      </c>
      <c r="H108" s="19" t="s">
        <v>26</v>
      </c>
      <c r="I108" s="17">
        <v>42005</v>
      </c>
      <c r="J108" s="17">
        <v>42369</v>
      </c>
      <c r="K108" s="40" t="s">
        <v>27</v>
      </c>
    </row>
    <row r="109" spans="1:11" ht="25.5">
      <c r="A109" s="18">
        <f>A108+1</f>
        <v>5</v>
      </c>
      <c r="B109" s="19" t="s">
        <v>181</v>
      </c>
      <c r="C109" s="18" t="s">
        <v>182</v>
      </c>
      <c r="D109" s="20" t="s">
        <v>175</v>
      </c>
      <c r="E109" s="38">
        <v>653</v>
      </c>
      <c r="F109" s="21">
        <f t="shared" si="6"/>
        <v>146.74157303370785</v>
      </c>
      <c r="G109" s="39" t="s">
        <v>25</v>
      </c>
      <c r="H109" s="19" t="s">
        <v>26</v>
      </c>
      <c r="I109" s="17">
        <v>42005</v>
      </c>
      <c r="J109" s="17">
        <v>42369</v>
      </c>
      <c r="K109" s="40" t="s">
        <v>27</v>
      </c>
    </row>
    <row r="110" spans="1:11" ht="12.75">
      <c r="A110" s="22">
        <v>6</v>
      </c>
      <c r="B110" s="23" t="s">
        <v>183</v>
      </c>
      <c r="C110" s="22" t="s">
        <v>184</v>
      </c>
      <c r="D110" s="24" t="s">
        <v>175</v>
      </c>
      <c r="E110" s="73">
        <v>300</v>
      </c>
      <c r="F110" s="21">
        <f t="shared" si="6"/>
        <v>67.41573033707864</v>
      </c>
      <c r="G110" s="39" t="s">
        <v>25</v>
      </c>
      <c r="H110" s="19" t="s">
        <v>26</v>
      </c>
      <c r="I110" s="17">
        <v>42005</v>
      </c>
      <c r="J110" s="17">
        <v>42369</v>
      </c>
      <c r="K110" s="40" t="s">
        <v>27</v>
      </c>
    </row>
    <row r="111" spans="1:11" ht="12.75">
      <c r="A111" s="22">
        <v>7</v>
      </c>
      <c r="B111" s="23" t="s">
        <v>185</v>
      </c>
      <c r="C111" s="22" t="s">
        <v>184</v>
      </c>
      <c r="D111" s="24" t="s">
        <v>175</v>
      </c>
      <c r="E111" s="73">
        <v>500</v>
      </c>
      <c r="F111" s="21">
        <f t="shared" si="6"/>
        <v>112.35955056179775</v>
      </c>
      <c r="G111" s="39" t="s">
        <v>25</v>
      </c>
      <c r="H111" s="19" t="s">
        <v>26</v>
      </c>
      <c r="I111" s="17">
        <v>42005</v>
      </c>
      <c r="J111" s="17">
        <v>42369</v>
      </c>
      <c r="K111" s="40" t="s">
        <v>27</v>
      </c>
    </row>
    <row r="112" spans="1:11" ht="12.75">
      <c r="A112" s="22">
        <v>8</v>
      </c>
      <c r="B112" s="23" t="s">
        <v>186</v>
      </c>
      <c r="C112" s="22" t="s">
        <v>187</v>
      </c>
      <c r="D112" s="24" t="s">
        <v>175</v>
      </c>
      <c r="E112" s="73">
        <v>500</v>
      </c>
      <c r="F112" s="21">
        <f aca="true" t="shared" si="8" ref="F112:F143">E112/4.45</f>
        <v>112.35955056179775</v>
      </c>
      <c r="G112" s="39" t="s">
        <v>25</v>
      </c>
      <c r="H112" s="19" t="s">
        <v>26</v>
      </c>
      <c r="I112" s="17">
        <v>42005</v>
      </c>
      <c r="J112" s="17">
        <v>42369</v>
      </c>
      <c r="K112" s="40" t="s">
        <v>27</v>
      </c>
    </row>
    <row r="113" spans="1:11" ht="12.75">
      <c r="A113" s="22">
        <v>9</v>
      </c>
      <c r="B113" s="23" t="s">
        <v>188</v>
      </c>
      <c r="C113" s="22" t="s">
        <v>189</v>
      </c>
      <c r="D113" s="24" t="s">
        <v>175</v>
      </c>
      <c r="E113" s="73">
        <v>500</v>
      </c>
      <c r="F113" s="25">
        <f t="shared" si="8"/>
        <v>112.35955056179775</v>
      </c>
      <c r="G113" s="39" t="s">
        <v>25</v>
      </c>
      <c r="H113" s="23" t="s">
        <v>26</v>
      </c>
      <c r="I113" s="17">
        <v>42005</v>
      </c>
      <c r="J113" s="17">
        <v>42369</v>
      </c>
      <c r="K113" s="40" t="s">
        <v>27</v>
      </c>
    </row>
    <row r="114" spans="1:11" ht="12.75">
      <c r="A114" s="27">
        <f>A113+1</f>
        <v>10</v>
      </c>
      <c r="B114" s="28" t="s">
        <v>112</v>
      </c>
      <c r="C114" s="29"/>
      <c r="D114" s="30" t="s">
        <v>175</v>
      </c>
      <c r="E114" s="31">
        <f>SUM(E105:E113)</f>
        <v>26613</v>
      </c>
      <c r="F114" s="51">
        <f t="shared" si="8"/>
        <v>5980.449438202247</v>
      </c>
      <c r="G114" s="42"/>
      <c r="H114" s="47"/>
      <c r="I114" s="44"/>
      <c r="J114" s="54"/>
      <c r="K114" s="46"/>
    </row>
    <row r="115" spans="1:11" ht="12.75">
      <c r="A115" s="13">
        <v>1</v>
      </c>
      <c r="B115" s="14" t="s">
        <v>190</v>
      </c>
      <c r="C115" s="13" t="s">
        <v>191</v>
      </c>
      <c r="D115" s="15" t="s">
        <v>192</v>
      </c>
      <c r="E115" s="70">
        <v>500</v>
      </c>
      <c r="F115" s="16">
        <f t="shared" si="8"/>
        <v>112.35955056179775</v>
      </c>
      <c r="G115" s="71" t="s">
        <v>25</v>
      </c>
      <c r="H115" s="14" t="s">
        <v>26</v>
      </c>
      <c r="I115" s="17">
        <v>42005</v>
      </c>
      <c r="J115" s="17">
        <v>42369</v>
      </c>
      <c r="K115" s="13" t="s">
        <v>27</v>
      </c>
    </row>
    <row r="116" spans="1:11" ht="12.75">
      <c r="A116" s="18">
        <v>2</v>
      </c>
      <c r="B116" s="19" t="s">
        <v>193</v>
      </c>
      <c r="C116" s="18" t="s">
        <v>194</v>
      </c>
      <c r="D116" s="20" t="s">
        <v>192</v>
      </c>
      <c r="E116" s="38">
        <v>3000</v>
      </c>
      <c r="F116" s="21">
        <f t="shared" si="8"/>
        <v>674.1573033707865</v>
      </c>
      <c r="G116" s="39" t="s">
        <v>25</v>
      </c>
      <c r="H116" s="19" t="s">
        <v>26</v>
      </c>
      <c r="I116" s="17">
        <v>42005</v>
      </c>
      <c r="J116" s="17">
        <v>42369</v>
      </c>
      <c r="K116" s="18" t="s">
        <v>27</v>
      </c>
    </row>
    <row r="117" spans="1:11" ht="12.75">
      <c r="A117" s="18">
        <f>A116+1</f>
        <v>3</v>
      </c>
      <c r="B117" s="19" t="s">
        <v>195</v>
      </c>
      <c r="C117" s="18" t="s">
        <v>196</v>
      </c>
      <c r="D117" s="20" t="s">
        <v>192</v>
      </c>
      <c r="E117" s="38">
        <v>3000</v>
      </c>
      <c r="F117" s="21">
        <f t="shared" si="8"/>
        <v>674.1573033707865</v>
      </c>
      <c r="G117" s="39" t="s">
        <v>25</v>
      </c>
      <c r="H117" s="19" t="s">
        <v>26</v>
      </c>
      <c r="I117" s="17">
        <v>42005</v>
      </c>
      <c r="J117" s="17">
        <v>42369</v>
      </c>
      <c r="K117" s="18" t="s">
        <v>27</v>
      </c>
    </row>
    <row r="118" spans="1:11" ht="12.75">
      <c r="A118" s="18">
        <v>4</v>
      </c>
      <c r="B118" s="19" t="s">
        <v>197</v>
      </c>
      <c r="C118" s="18" t="s">
        <v>198</v>
      </c>
      <c r="D118" s="20" t="s">
        <v>192</v>
      </c>
      <c r="E118" s="38">
        <v>2000</v>
      </c>
      <c r="F118" s="21">
        <f t="shared" si="8"/>
        <v>449.438202247191</v>
      </c>
      <c r="G118" s="39" t="s">
        <v>25</v>
      </c>
      <c r="H118" s="19" t="s">
        <v>26</v>
      </c>
      <c r="I118" s="17">
        <v>42005</v>
      </c>
      <c r="J118" s="17">
        <v>42369</v>
      </c>
      <c r="K118" s="18" t="s">
        <v>27</v>
      </c>
    </row>
    <row r="119" spans="1:11" ht="25.5">
      <c r="A119" s="18">
        <v>5</v>
      </c>
      <c r="B119" s="19" t="s">
        <v>199</v>
      </c>
      <c r="C119" s="18" t="s">
        <v>200</v>
      </c>
      <c r="D119" s="20" t="s">
        <v>192</v>
      </c>
      <c r="E119" s="38">
        <v>3000</v>
      </c>
      <c r="F119" s="21">
        <f t="shared" si="8"/>
        <v>674.1573033707865</v>
      </c>
      <c r="G119" s="39" t="s">
        <v>25</v>
      </c>
      <c r="H119" s="19" t="s">
        <v>26</v>
      </c>
      <c r="I119" s="17">
        <v>42005</v>
      </c>
      <c r="J119" s="17">
        <v>42369</v>
      </c>
      <c r="K119" s="18" t="s">
        <v>27</v>
      </c>
    </row>
    <row r="120" spans="1:11" ht="12.75">
      <c r="A120" s="18">
        <v>6</v>
      </c>
      <c r="B120" s="23" t="s">
        <v>201</v>
      </c>
      <c r="C120" s="22" t="s">
        <v>202</v>
      </c>
      <c r="D120" s="24" t="s">
        <v>192</v>
      </c>
      <c r="E120" s="73">
        <v>500</v>
      </c>
      <c r="F120" s="21">
        <f t="shared" si="8"/>
        <v>112.35955056179775</v>
      </c>
      <c r="G120" s="39" t="s">
        <v>25</v>
      </c>
      <c r="H120" s="19" t="s">
        <v>26</v>
      </c>
      <c r="I120" s="17">
        <v>42005</v>
      </c>
      <c r="J120" s="17">
        <v>42369</v>
      </c>
      <c r="K120" s="18" t="s">
        <v>27</v>
      </c>
    </row>
    <row r="121" spans="1:11" ht="12.75">
      <c r="A121" s="18">
        <v>7</v>
      </c>
      <c r="B121" s="23" t="s">
        <v>203</v>
      </c>
      <c r="C121" s="22" t="s">
        <v>204</v>
      </c>
      <c r="D121" s="24" t="s">
        <v>192</v>
      </c>
      <c r="E121" s="73">
        <v>1581</v>
      </c>
      <c r="F121" s="21">
        <f t="shared" si="8"/>
        <v>355.2808988764045</v>
      </c>
      <c r="G121" s="39" t="s">
        <v>25</v>
      </c>
      <c r="H121" s="19" t="s">
        <v>26</v>
      </c>
      <c r="I121" s="17">
        <v>42005</v>
      </c>
      <c r="J121" s="17">
        <v>42369</v>
      </c>
      <c r="K121" s="18" t="s">
        <v>27</v>
      </c>
    </row>
    <row r="122" spans="1:11" ht="12.75">
      <c r="A122" s="59">
        <v>8</v>
      </c>
      <c r="B122" s="23" t="s">
        <v>205</v>
      </c>
      <c r="C122" s="22" t="s">
        <v>206</v>
      </c>
      <c r="D122" s="24" t="s">
        <v>192</v>
      </c>
      <c r="E122" s="73">
        <v>4000</v>
      </c>
      <c r="F122" s="21">
        <f t="shared" si="8"/>
        <v>898.876404494382</v>
      </c>
      <c r="G122" s="39" t="s">
        <v>25</v>
      </c>
      <c r="H122" s="19" t="s">
        <v>26</v>
      </c>
      <c r="I122" s="17">
        <v>42005</v>
      </c>
      <c r="J122" s="17">
        <v>42369</v>
      </c>
      <c r="K122" s="22" t="s">
        <v>27</v>
      </c>
    </row>
    <row r="123" spans="1:11" ht="12.75">
      <c r="A123" s="59">
        <v>9</v>
      </c>
      <c r="B123" s="23" t="s">
        <v>207</v>
      </c>
      <c r="C123" s="22" t="s">
        <v>208</v>
      </c>
      <c r="D123" s="24" t="s">
        <v>192</v>
      </c>
      <c r="E123" s="73">
        <v>5000</v>
      </c>
      <c r="F123" s="25">
        <f t="shared" si="8"/>
        <v>1123.5955056179776</v>
      </c>
      <c r="G123" s="74" t="s">
        <v>25</v>
      </c>
      <c r="H123" s="23" t="s">
        <v>26</v>
      </c>
      <c r="I123" s="17">
        <v>42005</v>
      </c>
      <c r="J123" s="17">
        <v>42369</v>
      </c>
      <c r="K123" s="22" t="s">
        <v>27</v>
      </c>
    </row>
    <row r="124" spans="1:11" ht="12.75">
      <c r="A124" s="40">
        <v>10</v>
      </c>
      <c r="B124" s="41" t="s">
        <v>112</v>
      </c>
      <c r="C124" s="29"/>
      <c r="D124" s="30" t="s">
        <v>192</v>
      </c>
      <c r="E124" s="31">
        <f>SUM(E115:E123)</f>
        <v>22581</v>
      </c>
      <c r="F124" s="51">
        <f t="shared" si="8"/>
        <v>5074.38202247191</v>
      </c>
      <c r="G124" s="42"/>
      <c r="H124" s="47"/>
      <c r="I124" s="44"/>
      <c r="J124" s="54"/>
      <c r="K124" s="46"/>
    </row>
    <row r="125" spans="1:11" ht="25.5">
      <c r="A125" s="18">
        <v>1</v>
      </c>
      <c r="B125" s="19" t="s">
        <v>209</v>
      </c>
      <c r="C125" s="18" t="s">
        <v>210</v>
      </c>
      <c r="D125" s="20" t="s">
        <v>211</v>
      </c>
      <c r="E125" s="21">
        <v>5000</v>
      </c>
      <c r="F125" s="82">
        <f t="shared" si="8"/>
        <v>1123.5955056179776</v>
      </c>
      <c r="G125" s="18" t="s">
        <v>25</v>
      </c>
      <c r="H125" s="14" t="s">
        <v>26</v>
      </c>
      <c r="I125" s="17">
        <v>42005</v>
      </c>
      <c r="J125" s="17">
        <v>42369</v>
      </c>
      <c r="K125" s="18" t="s">
        <v>27</v>
      </c>
    </row>
    <row r="126" spans="1:11" ht="25.5">
      <c r="A126" s="18">
        <v>2</v>
      </c>
      <c r="B126" s="19" t="s">
        <v>212</v>
      </c>
      <c r="C126" s="18" t="s">
        <v>213</v>
      </c>
      <c r="D126" s="20" t="s">
        <v>211</v>
      </c>
      <c r="E126" s="21">
        <v>4000</v>
      </c>
      <c r="F126" s="83">
        <f t="shared" si="8"/>
        <v>898.876404494382</v>
      </c>
      <c r="G126" s="18" t="s">
        <v>25</v>
      </c>
      <c r="H126" s="19" t="s">
        <v>26</v>
      </c>
      <c r="I126" s="17">
        <v>42005</v>
      </c>
      <c r="J126" s="17">
        <v>42369</v>
      </c>
      <c r="K126" s="18" t="s">
        <v>27</v>
      </c>
    </row>
    <row r="127" spans="1:11" ht="12.75">
      <c r="A127" s="18">
        <v>3</v>
      </c>
      <c r="B127" s="19" t="s">
        <v>214</v>
      </c>
      <c r="C127" s="18" t="s">
        <v>215</v>
      </c>
      <c r="D127" s="20" t="s">
        <v>211</v>
      </c>
      <c r="E127" s="21">
        <v>2000</v>
      </c>
      <c r="F127" s="83">
        <f t="shared" si="8"/>
        <v>449.438202247191</v>
      </c>
      <c r="G127" s="18" t="s">
        <v>25</v>
      </c>
      <c r="H127" s="19" t="s">
        <v>26</v>
      </c>
      <c r="I127" s="17">
        <v>42005</v>
      </c>
      <c r="J127" s="17">
        <v>42369</v>
      </c>
      <c r="K127" s="18" t="s">
        <v>27</v>
      </c>
    </row>
    <row r="128" spans="1:11" ht="25.5">
      <c r="A128" s="18">
        <v>4</v>
      </c>
      <c r="B128" s="19" t="s">
        <v>216</v>
      </c>
      <c r="C128" s="18" t="s">
        <v>217</v>
      </c>
      <c r="D128" s="20" t="s">
        <v>211</v>
      </c>
      <c r="E128" s="21">
        <v>7000</v>
      </c>
      <c r="F128" s="83">
        <f t="shared" si="8"/>
        <v>1573.0337078651685</v>
      </c>
      <c r="G128" s="18" t="s">
        <v>25</v>
      </c>
      <c r="H128" s="19" t="s">
        <v>26</v>
      </c>
      <c r="I128" s="17">
        <v>42005</v>
      </c>
      <c r="J128" s="17">
        <v>42369</v>
      </c>
      <c r="K128" s="18" t="s">
        <v>27</v>
      </c>
    </row>
    <row r="129" spans="1:11" ht="27.75" customHeight="1">
      <c r="A129" s="18">
        <v>5</v>
      </c>
      <c r="B129" s="19" t="s">
        <v>218</v>
      </c>
      <c r="C129" s="18" t="s">
        <v>219</v>
      </c>
      <c r="D129" s="20" t="s">
        <v>211</v>
      </c>
      <c r="E129" s="21">
        <v>5000</v>
      </c>
      <c r="F129" s="83">
        <f t="shared" si="8"/>
        <v>1123.5955056179776</v>
      </c>
      <c r="G129" s="18" t="s">
        <v>25</v>
      </c>
      <c r="H129" s="19" t="s">
        <v>26</v>
      </c>
      <c r="I129" s="17">
        <v>42005</v>
      </c>
      <c r="J129" s="17">
        <v>42369</v>
      </c>
      <c r="K129" s="18" t="s">
        <v>27</v>
      </c>
    </row>
    <row r="130" spans="1:11" ht="25.5">
      <c r="A130" s="18">
        <v>6</v>
      </c>
      <c r="B130" s="19" t="s">
        <v>220</v>
      </c>
      <c r="C130" s="18" t="s">
        <v>221</v>
      </c>
      <c r="D130" s="20" t="s">
        <v>211</v>
      </c>
      <c r="E130" s="21">
        <v>2000</v>
      </c>
      <c r="F130" s="84">
        <f t="shared" si="8"/>
        <v>449.438202247191</v>
      </c>
      <c r="G130" s="18" t="s">
        <v>25</v>
      </c>
      <c r="H130" s="23" t="s">
        <v>26</v>
      </c>
      <c r="I130" s="17">
        <v>42005</v>
      </c>
      <c r="J130" s="17">
        <v>42369</v>
      </c>
      <c r="K130" s="18" t="s">
        <v>27</v>
      </c>
    </row>
    <row r="131" spans="1:20" ht="12.75">
      <c r="A131" s="27">
        <v>7</v>
      </c>
      <c r="B131" s="28" t="s">
        <v>112</v>
      </c>
      <c r="C131" s="29"/>
      <c r="D131" s="30" t="s">
        <v>211</v>
      </c>
      <c r="E131" s="31">
        <f>SUM(E125:E130)</f>
        <v>25000</v>
      </c>
      <c r="F131" s="51">
        <f t="shared" si="8"/>
        <v>5617.9775280898875</v>
      </c>
      <c r="G131" s="42"/>
      <c r="H131" s="47"/>
      <c r="I131" s="85"/>
      <c r="J131" s="34"/>
      <c r="K131" s="2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1:11" ht="12.75">
      <c r="A132" s="18">
        <v>1</v>
      </c>
      <c r="B132" s="19" t="s">
        <v>222</v>
      </c>
      <c r="C132" s="18" t="s">
        <v>223</v>
      </c>
      <c r="D132" s="20" t="s">
        <v>224</v>
      </c>
      <c r="E132" s="21">
        <v>2800</v>
      </c>
      <c r="F132" s="82">
        <f t="shared" si="8"/>
        <v>629.2134831460673</v>
      </c>
      <c r="G132" s="18" t="s">
        <v>25</v>
      </c>
      <c r="H132" s="14" t="s">
        <v>26</v>
      </c>
      <c r="I132" s="17">
        <v>42005</v>
      </c>
      <c r="J132" s="17">
        <v>42369</v>
      </c>
      <c r="K132" s="18" t="s">
        <v>27</v>
      </c>
    </row>
    <row r="133" spans="1:14" ht="25.5">
      <c r="A133" s="22">
        <f>A132+1</f>
        <v>2</v>
      </c>
      <c r="B133" s="23" t="s">
        <v>225</v>
      </c>
      <c r="C133" s="22" t="s">
        <v>226</v>
      </c>
      <c r="D133" s="24" t="s">
        <v>224</v>
      </c>
      <c r="E133" s="25">
        <v>426</v>
      </c>
      <c r="F133" s="84">
        <f t="shared" si="8"/>
        <v>95.73033707865169</v>
      </c>
      <c r="G133" s="22" t="s">
        <v>25</v>
      </c>
      <c r="H133" s="23" t="s">
        <v>26</v>
      </c>
      <c r="I133" s="17">
        <v>42005</v>
      </c>
      <c r="J133" s="17">
        <v>42369</v>
      </c>
      <c r="K133" s="22" t="s">
        <v>27</v>
      </c>
      <c r="N133" s="86"/>
    </row>
    <row r="134" spans="1:11" s="86" customFormat="1" ht="12.75">
      <c r="A134" s="40">
        <v>3</v>
      </c>
      <c r="B134" s="87" t="s">
        <v>112</v>
      </c>
      <c r="C134" s="40"/>
      <c r="D134" s="88" t="s">
        <v>224</v>
      </c>
      <c r="E134" s="89">
        <f>SUM(E132:E133)</f>
        <v>3226</v>
      </c>
      <c r="F134" s="51">
        <f t="shared" si="8"/>
        <v>724.943820224719</v>
      </c>
      <c r="G134" s="42"/>
      <c r="H134" s="47"/>
      <c r="I134" s="85"/>
      <c r="J134" s="90"/>
      <c r="K134" s="35"/>
    </row>
    <row r="135" spans="1:11" ht="12.75">
      <c r="A135" s="72">
        <v>1</v>
      </c>
      <c r="B135" s="62" t="s">
        <v>227</v>
      </c>
      <c r="C135" s="13" t="s">
        <v>228</v>
      </c>
      <c r="D135" s="15" t="s">
        <v>229</v>
      </c>
      <c r="E135" s="70">
        <v>5871</v>
      </c>
      <c r="F135" s="16">
        <f t="shared" si="8"/>
        <v>1319.3258426966293</v>
      </c>
      <c r="G135" s="71" t="s">
        <v>25</v>
      </c>
      <c r="H135" s="14" t="s">
        <v>26</v>
      </c>
      <c r="I135" s="17">
        <v>42005</v>
      </c>
      <c r="J135" s="17">
        <v>42369</v>
      </c>
      <c r="K135" s="59" t="s">
        <v>27</v>
      </c>
    </row>
    <row r="136" spans="1:11" ht="12.75">
      <c r="A136" s="91">
        <v>2</v>
      </c>
      <c r="B136" s="23" t="s">
        <v>230</v>
      </c>
      <c r="C136" s="22" t="s">
        <v>231</v>
      </c>
      <c r="D136" s="24" t="s">
        <v>229</v>
      </c>
      <c r="E136" s="92">
        <v>3000</v>
      </c>
      <c r="F136" s="37">
        <f t="shared" si="8"/>
        <v>674.1573033707865</v>
      </c>
      <c r="G136" s="22" t="s">
        <v>25</v>
      </c>
      <c r="H136" s="23" t="s">
        <v>26</v>
      </c>
      <c r="I136" s="93">
        <v>42005</v>
      </c>
      <c r="J136" s="93">
        <v>42369</v>
      </c>
      <c r="K136" s="22" t="s">
        <v>27</v>
      </c>
    </row>
    <row r="137" spans="1:12" s="96" customFormat="1" ht="12.75">
      <c r="A137" s="76">
        <v>4</v>
      </c>
      <c r="B137" s="28" t="s">
        <v>112</v>
      </c>
      <c r="C137" s="77"/>
      <c r="D137" s="30" t="s">
        <v>229</v>
      </c>
      <c r="E137" s="31">
        <f>SUM(E135:E136)</f>
        <v>8871</v>
      </c>
      <c r="F137" s="51">
        <f t="shared" si="8"/>
        <v>1993.4831460674156</v>
      </c>
      <c r="G137" s="33"/>
      <c r="H137" s="94"/>
      <c r="I137" s="90"/>
      <c r="J137" s="90"/>
      <c r="K137" s="35"/>
      <c r="L137" s="95"/>
    </row>
    <row r="138" spans="1:11" s="80" customFormat="1" ht="12.75">
      <c r="A138" s="97">
        <v>1</v>
      </c>
      <c r="B138" s="14" t="s">
        <v>232</v>
      </c>
      <c r="C138" s="98" t="s">
        <v>233</v>
      </c>
      <c r="D138" s="15" t="s">
        <v>234</v>
      </c>
      <c r="E138" s="36">
        <v>8501</v>
      </c>
      <c r="F138" s="37">
        <f t="shared" si="8"/>
        <v>1910.3370786516853</v>
      </c>
      <c r="G138" s="13" t="s">
        <v>25</v>
      </c>
      <c r="H138" s="14" t="s">
        <v>26</v>
      </c>
      <c r="I138" s="17">
        <v>42005</v>
      </c>
      <c r="J138" s="17">
        <v>42369</v>
      </c>
      <c r="K138" s="13" t="s">
        <v>27</v>
      </c>
    </row>
    <row r="139" spans="1:11" ht="12.75">
      <c r="A139" s="13">
        <v>2</v>
      </c>
      <c r="B139" s="14" t="s">
        <v>235</v>
      </c>
      <c r="C139" s="13" t="s">
        <v>236</v>
      </c>
      <c r="D139" s="15" t="s">
        <v>234</v>
      </c>
      <c r="E139" s="99">
        <v>1000</v>
      </c>
      <c r="F139" s="21">
        <f t="shared" si="8"/>
        <v>224.7191011235955</v>
      </c>
      <c r="G139" s="71" t="s">
        <v>25</v>
      </c>
      <c r="H139" s="14" t="s">
        <v>26</v>
      </c>
      <c r="I139" s="17">
        <v>42005</v>
      </c>
      <c r="J139" s="17">
        <v>42369</v>
      </c>
      <c r="K139" s="18" t="s">
        <v>27</v>
      </c>
    </row>
    <row r="140" spans="1:11" ht="12.75">
      <c r="A140" s="18">
        <v>3</v>
      </c>
      <c r="B140" s="19" t="s">
        <v>237</v>
      </c>
      <c r="C140" s="18" t="s">
        <v>238</v>
      </c>
      <c r="D140" s="20" t="s">
        <v>234</v>
      </c>
      <c r="E140" s="38">
        <v>8500</v>
      </c>
      <c r="F140" s="21">
        <f t="shared" si="8"/>
        <v>1910.1123595505617</v>
      </c>
      <c r="G140" s="39" t="s">
        <v>25</v>
      </c>
      <c r="H140" s="19" t="s">
        <v>26</v>
      </c>
      <c r="I140" s="17">
        <v>42005</v>
      </c>
      <c r="J140" s="17">
        <v>42369</v>
      </c>
      <c r="K140" s="18" t="s">
        <v>27</v>
      </c>
    </row>
    <row r="141" spans="1:11" ht="12.75">
      <c r="A141" s="18">
        <v>4</v>
      </c>
      <c r="B141" s="19" t="s">
        <v>239</v>
      </c>
      <c r="C141" s="18" t="s">
        <v>240</v>
      </c>
      <c r="D141" s="20" t="s">
        <v>234</v>
      </c>
      <c r="E141" s="38">
        <v>500</v>
      </c>
      <c r="F141" s="21">
        <f t="shared" si="8"/>
        <v>112.35955056179775</v>
      </c>
      <c r="G141" s="39" t="s">
        <v>25</v>
      </c>
      <c r="H141" s="19" t="s">
        <v>26</v>
      </c>
      <c r="I141" s="17">
        <v>42005</v>
      </c>
      <c r="J141" s="17">
        <v>42369</v>
      </c>
      <c r="K141" s="18" t="s">
        <v>27</v>
      </c>
    </row>
    <row r="142" spans="1:11" ht="12.75">
      <c r="A142" s="18">
        <v>5</v>
      </c>
      <c r="B142" s="19" t="s">
        <v>241</v>
      </c>
      <c r="C142" s="18" t="s">
        <v>242</v>
      </c>
      <c r="D142" s="20" t="s">
        <v>234</v>
      </c>
      <c r="E142" s="38">
        <v>11000</v>
      </c>
      <c r="F142" s="21">
        <f t="shared" si="8"/>
        <v>2471.9101123595506</v>
      </c>
      <c r="G142" s="39" t="s">
        <v>25</v>
      </c>
      <c r="H142" s="19" t="s">
        <v>26</v>
      </c>
      <c r="I142" s="17">
        <v>42005</v>
      </c>
      <c r="J142" s="17">
        <v>42369</v>
      </c>
      <c r="K142" s="18" t="s">
        <v>27</v>
      </c>
    </row>
    <row r="143" spans="1:11" ht="12.75">
      <c r="A143" s="18">
        <f aca="true" t="shared" si="9" ref="A143:A150">A142+1</f>
        <v>6</v>
      </c>
      <c r="B143" s="19" t="s">
        <v>243</v>
      </c>
      <c r="C143" s="18" t="s">
        <v>244</v>
      </c>
      <c r="D143" s="20" t="s">
        <v>234</v>
      </c>
      <c r="E143" s="38">
        <v>0</v>
      </c>
      <c r="F143" s="21">
        <f t="shared" si="8"/>
        <v>0</v>
      </c>
      <c r="G143" s="39" t="s">
        <v>25</v>
      </c>
      <c r="H143" s="19" t="s">
        <v>26</v>
      </c>
      <c r="I143" s="17">
        <v>42005</v>
      </c>
      <c r="J143" s="17">
        <v>42369</v>
      </c>
      <c r="K143" s="18" t="s">
        <v>27</v>
      </c>
    </row>
    <row r="144" spans="1:11" ht="12.75">
      <c r="A144" s="18">
        <f t="shared" si="9"/>
        <v>7</v>
      </c>
      <c r="B144" s="19" t="s">
        <v>245</v>
      </c>
      <c r="C144" s="18" t="s">
        <v>246</v>
      </c>
      <c r="D144" s="20" t="s">
        <v>234</v>
      </c>
      <c r="E144" s="38">
        <v>8500</v>
      </c>
      <c r="F144" s="21">
        <f aca="true" t="shared" si="10" ref="F144:F175">E144/4.45</f>
        <v>1910.1123595505617</v>
      </c>
      <c r="G144" s="39" t="s">
        <v>25</v>
      </c>
      <c r="H144" s="19" t="s">
        <v>26</v>
      </c>
      <c r="I144" s="17">
        <v>42005</v>
      </c>
      <c r="J144" s="17">
        <v>42369</v>
      </c>
      <c r="K144" s="18" t="s">
        <v>27</v>
      </c>
    </row>
    <row r="145" spans="1:11" ht="12.75">
      <c r="A145" s="18">
        <v>8</v>
      </c>
      <c r="B145" s="19" t="s">
        <v>247</v>
      </c>
      <c r="C145" s="18" t="s">
        <v>248</v>
      </c>
      <c r="D145" s="20" t="s">
        <v>234</v>
      </c>
      <c r="E145" s="38">
        <v>1000</v>
      </c>
      <c r="F145" s="21">
        <f t="shared" si="10"/>
        <v>224.7191011235955</v>
      </c>
      <c r="G145" s="39" t="s">
        <v>25</v>
      </c>
      <c r="H145" s="19" t="s">
        <v>26</v>
      </c>
      <c r="I145" s="17">
        <v>42005</v>
      </c>
      <c r="J145" s="17">
        <v>42369</v>
      </c>
      <c r="K145" s="18" t="s">
        <v>27</v>
      </c>
    </row>
    <row r="146" spans="1:11" ht="12.75">
      <c r="A146" s="18">
        <v>9</v>
      </c>
      <c r="B146" s="19" t="s">
        <v>249</v>
      </c>
      <c r="C146" s="18" t="s">
        <v>248</v>
      </c>
      <c r="D146" s="20" t="s">
        <v>234</v>
      </c>
      <c r="E146" s="38">
        <v>400</v>
      </c>
      <c r="F146" s="21">
        <f t="shared" si="10"/>
        <v>89.8876404494382</v>
      </c>
      <c r="G146" s="39" t="s">
        <v>25</v>
      </c>
      <c r="H146" s="19" t="s">
        <v>26</v>
      </c>
      <c r="I146" s="17">
        <v>42005</v>
      </c>
      <c r="J146" s="17">
        <v>42369</v>
      </c>
      <c r="K146" s="18" t="s">
        <v>27</v>
      </c>
    </row>
    <row r="147" spans="1:11" ht="12.75">
      <c r="A147" s="18">
        <v>10</v>
      </c>
      <c r="B147" s="19" t="s">
        <v>250</v>
      </c>
      <c r="C147" s="18" t="s">
        <v>251</v>
      </c>
      <c r="D147" s="20" t="s">
        <v>234</v>
      </c>
      <c r="E147" s="38">
        <v>480</v>
      </c>
      <c r="F147" s="21">
        <f t="shared" si="10"/>
        <v>107.86516853932584</v>
      </c>
      <c r="G147" s="39" t="s">
        <v>25</v>
      </c>
      <c r="H147" s="19" t="s">
        <v>26</v>
      </c>
      <c r="I147" s="17">
        <v>42005</v>
      </c>
      <c r="J147" s="17">
        <v>42369</v>
      </c>
      <c r="K147" s="18" t="s">
        <v>27</v>
      </c>
    </row>
    <row r="148" spans="1:11" ht="12.75">
      <c r="A148" s="18">
        <f t="shared" si="9"/>
        <v>11</v>
      </c>
      <c r="B148" s="19" t="s">
        <v>252</v>
      </c>
      <c r="C148" s="18" t="s">
        <v>251</v>
      </c>
      <c r="D148" s="20" t="s">
        <v>234</v>
      </c>
      <c r="E148" s="38">
        <v>0</v>
      </c>
      <c r="F148" s="21">
        <f t="shared" si="10"/>
        <v>0</v>
      </c>
      <c r="G148" s="39" t="s">
        <v>25</v>
      </c>
      <c r="H148" s="19" t="s">
        <v>26</v>
      </c>
      <c r="I148" s="17">
        <v>42005</v>
      </c>
      <c r="J148" s="17">
        <v>42369</v>
      </c>
      <c r="K148" s="18" t="s">
        <v>27</v>
      </c>
    </row>
    <row r="149" spans="1:11" ht="12.75">
      <c r="A149" s="18">
        <f t="shared" si="9"/>
        <v>12</v>
      </c>
      <c r="B149" s="19" t="s">
        <v>253</v>
      </c>
      <c r="C149" s="18" t="s">
        <v>251</v>
      </c>
      <c r="D149" s="20" t="s">
        <v>234</v>
      </c>
      <c r="E149" s="38">
        <v>0</v>
      </c>
      <c r="F149" s="21">
        <f t="shared" si="10"/>
        <v>0</v>
      </c>
      <c r="G149" s="39" t="s">
        <v>25</v>
      </c>
      <c r="H149" s="19" t="s">
        <v>26</v>
      </c>
      <c r="I149" s="17">
        <v>42005</v>
      </c>
      <c r="J149" s="17">
        <v>42369</v>
      </c>
      <c r="K149" s="18" t="s">
        <v>27</v>
      </c>
    </row>
    <row r="150" spans="1:11" ht="12.75">
      <c r="A150" s="18">
        <f t="shared" si="9"/>
        <v>13</v>
      </c>
      <c r="B150" s="19" t="s">
        <v>254</v>
      </c>
      <c r="C150" s="18" t="s">
        <v>251</v>
      </c>
      <c r="D150" s="20" t="s">
        <v>234</v>
      </c>
      <c r="E150" s="38">
        <v>0</v>
      </c>
      <c r="F150" s="21">
        <f t="shared" si="10"/>
        <v>0</v>
      </c>
      <c r="G150" s="39" t="s">
        <v>25</v>
      </c>
      <c r="H150" s="19" t="s">
        <v>26</v>
      </c>
      <c r="I150" s="17">
        <v>42005</v>
      </c>
      <c r="J150" s="17">
        <v>42369</v>
      </c>
      <c r="K150" s="18" t="s">
        <v>27</v>
      </c>
    </row>
    <row r="151" spans="1:11" ht="12.75">
      <c r="A151" s="18">
        <v>14</v>
      </c>
      <c r="B151" s="19" t="s">
        <v>255</v>
      </c>
      <c r="C151" s="18" t="s">
        <v>256</v>
      </c>
      <c r="D151" s="20" t="s">
        <v>234</v>
      </c>
      <c r="E151" s="38">
        <v>11300</v>
      </c>
      <c r="F151" s="21">
        <f t="shared" si="10"/>
        <v>2539.325842696629</v>
      </c>
      <c r="G151" s="39" t="s">
        <v>25</v>
      </c>
      <c r="H151" s="19" t="s">
        <v>26</v>
      </c>
      <c r="I151" s="17">
        <v>42005</v>
      </c>
      <c r="J151" s="17">
        <v>42369</v>
      </c>
      <c r="K151" s="18" t="s">
        <v>27</v>
      </c>
    </row>
    <row r="152" spans="1:11" ht="12.75">
      <c r="A152" s="18">
        <v>15</v>
      </c>
      <c r="B152" s="19" t="s">
        <v>257</v>
      </c>
      <c r="C152" s="18" t="s">
        <v>258</v>
      </c>
      <c r="D152" s="20" t="s">
        <v>234</v>
      </c>
      <c r="E152" s="38">
        <v>5000</v>
      </c>
      <c r="F152" s="21">
        <f t="shared" si="10"/>
        <v>1123.5955056179776</v>
      </c>
      <c r="G152" s="39" t="s">
        <v>25</v>
      </c>
      <c r="H152" s="19" t="s">
        <v>26</v>
      </c>
      <c r="I152" s="17">
        <v>42005</v>
      </c>
      <c r="J152" s="17">
        <v>42369</v>
      </c>
      <c r="K152" s="18" t="s">
        <v>27</v>
      </c>
    </row>
    <row r="153" spans="1:11" ht="12.75">
      <c r="A153" s="18">
        <v>16</v>
      </c>
      <c r="B153" s="19" t="s">
        <v>259</v>
      </c>
      <c r="C153" s="18" t="s">
        <v>260</v>
      </c>
      <c r="D153" s="20" t="s">
        <v>234</v>
      </c>
      <c r="E153" s="38">
        <v>5000</v>
      </c>
      <c r="F153" s="21">
        <f t="shared" si="10"/>
        <v>1123.5955056179776</v>
      </c>
      <c r="G153" s="39" t="s">
        <v>25</v>
      </c>
      <c r="H153" s="19" t="s">
        <v>26</v>
      </c>
      <c r="I153" s="17">
        <v>42005</v>
      </c>
      <c r="J153" s="17">
        <v>42369</v>
      </c>
      <c r="K153" s="18" t="s">
        <v>27</v>
      </c>
    </row>
    <row r="154" spans="1:11" ht="12.75">
      <c r="A154" s="18">
        <v>17</v>
      </c>
      <c r="B154" s="19" t="s">
        <v>261</v>
      </c>
      <c r="C154" s="18" t="s">
        <v>262</v>
      </c>
      <c r="D154" s="20" t="s">
        <v>234</v>
      </c>
      <c r="E154" s="38">
        <v>1000</v>
      </c>
      <c r="F154" s="21">
        <f t="shared" si="10"/>
        <v>224.7191011235955</v>
      </c>
      <c r="G154" s="39" t="s">
        <v>25</v>
      </c>
      <c r="H154" s="19" t="s">
        <v>26</v>
      </c>
      <c r="I154" s="17">
        <v>42005</v>
      </c>
      <c r="J154" s="17">
        <v>42369</v>
      </c>
      <c r="K154" s="18" t="s">
        <v>27</v>
      </c>
    </row>
    <row r="155" spans="1:11" ht="12.75">
      <c r="A155" s="18">
        <f>A154+1</f>
        <v>18</v>
      </c>
      <c r="B155" s="19" t="s">
        <v>263</v>
      </c>
      <c r="C155" s="18" t="s">
        <v>264</v>
      </c>
      <c r="D155" s="20" t="s">
        <v>234</v>
      </c>
      <c r="E155" s="38">
        <v>3500</v>
      </c>
      <c r="F155" s="21">
        <f t="shared" si="10"/>
        <v>786.5168539325842</v>
      </c>
      <c r="G155" s="39" t="s">
        <v>25</v>
      </c>
      <c r="H155" s="19" t="s">
        <v>26</v>
      </c>
      <c r="I155" s="17">
        <v>42005</v>
      </c>
      <c r="J155" s="17">
        <v>42369</v>
      </c>
      <c r="K155" s="18" t="s">
        <v>27</v>
      </c>
    </row>
    <row r="156" spans="1:11" ht="12.75">
      <c r="A156" s="18">
        <f>A155+1</f>
        <v>19</v>
      </c>
      <c r="B156" s="19" t="s">
        <v>265</v>
      </c>
      <c r="C156" s="18" t="s">
        <v>266</v>
      </c>
      <c r="D156" s="20" t="s">
        <v>234</v>
      </c>
      <c r="E156" s="38">
        <v>100</v>
      </c>
      <c r="F156" s="21">
        <f t="shared" si="10"/>
        <v>22.47191011235955</v>
      </c>
      <c r="G156" s="39" t="s">
        <v>25</v>
      </c>
      <c r="H156" s="19" t="s">
        <v>26</v>
      </c>
      <c r="I156" s="17">
        <v>42005</v>
      </c>
      <c r="J156" s="17">
        <v>42369</v>
      </c>
      <c r="K156" s="18" t="s">
        <v>27</v>
      </c>
    </row>
    <row r="157" spans="1:11" ht="12.75">
      <c r="A157" s="18">
        <f>A156+1</f>
        <v>20</v>
      </c>
      <c r="B157" s="19" t="s">
        <v>267</v>
      </c>
      <c r="C157" s="18" t="s">
        <v>268</v>
      </c>
      <c r="D157" s="20" t="s">
        <v>234</v>
      </c>
      <c r="E157" s="38">
        <v>2000</v>
      </c>
      <c r="F157" s="21">
        <f t="shared" si="10"/>
        <v>449.438202247191</v>
      </c>
      <c r="G157" s="39" t="s">
        <v>25</v>
      </c>
      <c r="H157" s="19" t="s">
        <v>26</v>
      </c>
      <c r="I157" s="17">
        <v>42005</v>
      </c>
      <c r="J157" s="17">
        <v>42369</v>
      </c>
      <c r="K157" s="18" t="s">
        <v>27</v>
      </c>
    </row>
    <row r="158" spans="1:11" ht="12.75">
      <c r="A158" s="18">
        <v>21</v>
      </c>
      <c r="B158" s="19" t="s">
        <v>269</v>
      </c>
      <c r="C158" s="18" t="s">
        <v>260</v>
      </c>
      <c r="D158" s="20" t="s">
        <v>234</v>
      </c>
      <c r="E158" s="38">
        <v>2800</v>
      </c>
      <c r="F158" s="21">
        <f t="shared" si="10"/>
        <v>629.2134831460673</v>
      </c>
      <c r="G158" s="39" t="s">
        <v>25</v>
      </c>
      <c r="H158" s="19" t="s">
        <v>26</v>
      </c>
      <c r="I158" s="17">
        <v>42005</v>
      </c>
      <c r="J158" s="17">
        <v>42369</v>
      </c>
      <c r="K158" s="18" t="s">
        <v>27</v>
      </c>
    </row>
    <row r="159" spans="1:11" ht="12.75">
      <c r="A159" s="18">
        <v>22</v>
      </c>
      <c r="B159" s="19" t="s">
        <v>247</v>
      </c>
      <c r="C159" s="18" t="s">
        <v>270</v>
      </c>
      <c r="D159" s="20" t="s">
        <v>271</v>
      </c>
      <c r="E159" s="38">
        <v>1000</v>
      </c>
      <c r="F159" s="21">
        <f t="shared" si="10"/>
        <v>224.7191011235955</v>
      </c>
      <c r="G159" s="39" t="s">
        <v>25</v>
      </c>
      <c r="H159" s="19" t="s">
        <v>26</v>
      </c>
      <c r="I159" s="17">
        <v>42005</v>
      </c>
      <c r="J159" s="17">
        <v>42369</v>
      </c>
      <c r="K159" s="18" t="s">
        <v>27</v>
      </c>
    </row>
    <row r="160" spans="1:11" ht="25.5">
      <c r="A160" s="22">
        <v>23</v>
      </c>
      <c r="B160" s="23" t="s">
        <v>272</v>
      </c>
      <c r="C160" s="22" t="s">
        <v>268</v>
      </c>
      <c r="D160" s="24" t="s">
        <v>234</v>
      </c>
      <c r="E160" s="25">
        <v>1000</v>
      </c>
      <c r="F160" s="37">
        <f t="shared" si="10"/>
        <v>224.7191011235955</v>
      </c>
      <c r="G160" s="22" t="s">
        <v>25</v>
      </c>
      <c r="H160" s="23" t="s">
        <v>26</v>
      </c>
      <c r="I160" s="17">
        <v>42005</v>
      </c>
      <c r="J160" s="17">
        <v>42369</v>
      </c>
      <c r="K160" s="22" t="s">
        <v>27</v>
      </c>
    </row>
    <row r="161" spans="1:11" ht="12.75">
      <c r="A161" s="40">
        <f aca="true" t="shared" si="11" ref="A161:A166">A160+1</f>
        <v>24</v>
      </c>
      <c r="B161" s="41" t="s">
        <v>112</v>
      </c>
      <c r="C161" s="29"/>
      <c r="D161" s="30" t="s">
        <v>234</v>
      </c>
      <c r="E161" s="31">
        <f>SUM(E138:E160)</f>
        <v>72581</v>
      </c>
      <c r="F161" s="51">
        <f t="shared" si="10"/>
        <v>16310.337078651684</v>
      </c>
      <c r="G161" s="42"/>
      <c r="H161" s="47"/>
      <c r="I161" s="85"/>
      <c r="J161" s="34"/>
      <c r="K161" s="35"/>
    </row>
    <row r="162" spans="1:11" ht="12.75">
      <c r="A162" s="13">
        <v>1</v>
      </c>
      <c r="B162" s="14" t="s">
        <v>273</v>
      </c>
      <c r="C162" s="13" t="s">
        <v>274</v>
      </c>
      <c r="D162" s="15" t="s">
        <v>275</v>
      </c>
      <c r="E162" s="16">
        <v>239</v>
      </c>
      <c r="F162" s="37">
        <f t="shared" si="10"/>
        <v>53.70786516853932</v>
      </c>
      <c r="G162" s="13" t="s">
        <v>25</v>
      </c>
      <c r="H162" s="14" t="s">
        <v>26</v>
      </c>
      <c r="I162" s="17">
        <v>42005</v>
      </c>
      <c r="J162" s="17">
        <v>42369</v>
      </c>
      <c r="K162" s="13" t="s">
        <v>27</v>
      </c>
    </row>
    <row r="163" spans="1:11" ht="12.75">
      <c r="A163" s="18">
        <f t="shared" si="11"/>
        <v>2</v>
      </c>
      <c r="B163" s="19" t="s">
        <v>276</v>
      </c>
      <c r="C163" s="18" t="s">
        <v>277</v>
      </c>
      <c r="D163" s="20" t="s">
        <v>275</v>
      </c>
      <c r="E163" s="38">
        <v>200</v>
      </c>
      <c r="F163" s="21">
        <f t="shared" si="10"/>
        <v>44.9438202247191</v>
      </c>
      <c r="G163" s="39" t="s">
        <v>25</v>
      </c>
      <c r="H163" s="19" t="s">
        <v>26</v>
      </c>
      <c r="I163" s="17">
        <v>42005</v>
      </c>
      <c r="J163" s="17">
        <v>42369</v>
      </c>
      <c r="K163" s="18" t="s">
        <v>27</v>
      </c>
    </row>
    <row r="164" spans="1:11" ht="12.75">
      <c r="A164" s="18">
        <v>3</v>
      </c>
      <c r="B164" s="19" t="s">
        <v>278</v>
      </c>
      <c r="C164" s="18" t="s">
        <v>279</v>
      </c>
      <c r="D164" s="20" t="s">
        <v>275</v>
      </c>
      <c r="E164" s="38">
        <v>500</v>
      </c>
      <c r="F164" s="21">
        <f t="shared" si="10"/>
        <v>112.35955056179775</v>
      </c>
      <c r="G164" s="39" t="s">
        <v>25</v>
      </c>
      <c r="H164" s="19" t="s">
        <v>26</v>
      </c>
      <c r="I164" s="17">
        <v>42005</v>
      </c>
      <c r="J164" s="17">
        <v>42369</v>
      </c>
      <c r="K164" s="18" t="s">
        <v>27</v>
      </c>
    </row>
    <row r="165" spans="1:11" ht="12.75">
      <c r="A165" s="18">
        <f t="shared" si="11"/>
        <v>4</v>
      </c>
      <c r="B165" s="19" t="s">
        <v>280</v>
      </c>
      <c r="C165" s="18" t="s">
        <v>281</v>
      </c>
      <c r="D165" s="20" t="s">
        <v>275</v>
      </c>
      <c r="E165" s="38">
        <v>800</v>
      </c>
      <c r="F165" s="21">
        <f t="shared" si="10"/>
        <v>179.7752808988764</v>
      </c>
      <c r="G165" s="39" t="s">
        <v>25</v>
      </c>
      <c r="H165" s="19" t="s">
        <v>26</v>
      </c>
      <c r="I165" s="17">
        <v>42005</v>
      </c>
      <c r="J165" s="17">
        <v>42369</v>
      </c>
      <c r="K165" s="18" t="s">
        <v>27</v>
      </c>
    </row>
    <row r="166" spans="1:11" ht="25.5">
      <c r="A166" s="18">
        <f t="shared" si="11"/>
        <v>5</v>
      </c>
      <c r="B166" s="19" t="s">
        <v>282</v>
      </c>
      <c r="C166" s="18" t="s">
        <v>283</v>
      </c>
      <c r="D166" s="20" t="s">
        <v>275</v>
      </c>
      <c r="E166" s="38">
        <v>500</v>
      </c>
      <c r="F166" s="21">
        <f t="shared" si="10"/>
        <v>112.35955056179775</v>
      </c>
      <c r="G166" s="39" t="s">
        <v>25</v>
      </c>
      <c r="H166" s="19" t="s">
        <v>26</v>
      </c>
      <c r="I166" s="17">
        <v>42005</v>
      </c>
      <c r="J166" s="17">
        <v>42369</v>
      </c>
      <c r="K166" s="18" t="s">
        <v>27</v>
      </c>
    </row>
    <row r="167" spans="1:11" ht="12.75">
      <c r="A167" s="18">
        <v>6</v>
      </c>
      <c r="B167" s="19" t="s">
        <v>284</v>
      </c>
      <c r="C167" s="18" t="s">
        <v>285</v>
      </c>
      <c r="D167" s="20" t="s">
        <v>275</v>
      </c>
      <c r="E167" s="38">
        <v>500</v>
      </c>
      <c r="F167" s="21">
        <f t="shared" si="10"/>
        <v>112.35955056179775</v>
      </c>
      <c r="G167" s="39" t="s">
        <v>25</v>
      </c>
      <c r="H167" s="19" t="s">
        <v>26</v>
      </c>
      <c r="I167" s="17">
        <v>42005</v>
      </c>
      <c r="J167" s="17">
        <v>42369</v>
      </c>
      <c r="K167" s="18" t="s">
        <v>27</v>
      </c>
    </row>
    <row r="168" spans="1:11" ht="12.75">
      <c r="A168" s="18">
        <v>7</v>
      </c>
      <c r="B168" s="19" t="s">
        <v>286</v>
      </c>
      <c r="C168" s="18" t="s">
        <v>287</v>
      </c>
      <c r="D168" s="20" t="s">
        <v>275</v>
      </c>
      <c r="E168" s="38">
        <v>500</v>
      </c>
      <c r="F168" s="21">
        <f t="shared" si="10"/>
        <v>112.35955056179775</v>
      </c>
      <c r="G168" s="39" t="s">
        <v>25</v>
      </c>
      <c r="H168" s="19" t="s">
        <v>26</v>
      </c>
      <c r="I168" s="17">
        <v>42005</v>
      </c>
      <c r="J168" s="17">
        <v>42369</v>
      </c>
      <c r="K168" s="18" t="s">
        <v>27</v>
      </c>
    </row>
    <row r="169" spans="1:11" ht="12.75">
      <c r="A169" s="18">
        <f>A168+1</f>
        <v>8</v>
      </c>
      <c r="B169" s="19" t="s">
        <v>288</v>
      </c>
      <c r="C169" s="18" t="s">
        <v>289</v>
      </c>
      <c r="D169" s="20" t="s">
        <v>275</v>
      </c>
      <c r="E169" s="38">
        <v>900</v>
      </c>
      <c r="F169" s="21">
        <f t="shared" si="10"/>
        <v>202.24719101123594</v>
      </c>
      <c r="G169" s="39" t="s">
        <v>25</v>
      </c>
      <c r="H169" s="19" t="s">
        <v>26</v>
      </c>
      <c r="I169" s="17">
        <v>42005</v>
      </c>
      <c r="J169" s="17">
        <v>42369</v>
      </c>
      <c r="K169" s="18" t="s">
        <v>27</v>
      </c>
    </row>
    <row r="170" spans="1:11" ht="12.75">
      <c r="A170" s="22">
        <f>A169+1</f>
        <v>9</v>
      </c>
      <c r="B170" s="19" t="s">
        <v>290</v>
      </c>
      <c r="C170" s="18" t="s">
        <v>291</v>
      </c>
      <c r="D170" s="20" t="s">
        <v>275</v>
      </c>
      <c r="E170" s="38">
        <v>700</v>
      </c>
      <c r="F170" s="25">
        <f t="shared" si="10"/>
        <v>157.30337078651684</v>
      </c>
      <c r="G170" s="39" t="s">
        <v>25</v>
      </c>
      <c r="H170" s="23" t="s">
        <v>26</v>
      </c>
      <c r="I170" s="17">
        <v>42005</v>
      </c>
      <c r="J170" s="17">
        <v>42369</v>
      </c>
      <c r="K170" s="18" t="s">
        <v>27</v>
      </c>
    </row>
    <row r="171" spans="1:11" ht="12.75">
      <c r="A171" s="40">
        <v>10</v>
      </c>
      <c r="B171" s="41" t="s">
        <v>112</v>
      </c>
      <c r="C171" s="29"/>
      <c r="D171" s="30" t="s">
        <v>275</v>
      </c>
      <c r="E171" s="31">
        <f>SUM(E162:E170)</f>
        <v>4839</v>
      </c>
      <c r="F171" s="51">
        <f t="shared" si="10"/>
        <v>1087.4157303370787</v>
      </c>
      <c r="G171" s="42"/>
      <c r="H171" s="47"/>
      <c r="I171" s="85"/>
      <c r="J171" s="34"/>
      <c r="K171" s="35"/>
    </row>
    <row r="172" spans="1:11" ht="12.75">
      <c r="A172" s="59">
        <v>1</v>
      </c>
      <c r="B172" s="100" t="s">
        <v>292</v>
      </c>
      <c r="C172" s="59" t="s">
        <v>293</v>
      </c>
      <c r="D172" s="63" t="s">
        <v>294</v>
      </c>
      <c r="E172" s="64">
        <v>806</v>
      </c>
      <c r="F172" s="26">
        <f t="shared" si="10"/>
        <v>181.12359550561797</v>
      </c>
      <c r="G172" s="65" t="s">
        <v>25</v>
      </c>
      <c r="H172" s="100" t="s">
        <v>26</v>
      </c>
      <c r="I172" s="17">
        <v>42005</v>
      </c>
      <c r="J172" s="17">
        <v>42369</v>
      </c>
      <c r="K172" s="59" t="s">
        <v>27</v>
      </c>
    </row>
    <row r="173" spans="1:11" ht="12.75">
      <c r="A173" s="40">
        <v>2</v>
      </c>
      <c r="B173" s="41" t="s">
        <v>112</v>
      </c>
      <c r="C173" s="29"/>
      <c r="D173" s="30" t="s">
        <v>294</v>
      </c>
      <c r="E173" s="31">
        <v>806</v>
      </c>
      <c r="F173" s="51">
        <f t="shared" si="10"/>
        <v>181.12359550561797</v>
      </c>
      <c r="G173" s="42"/>
      <c r="H173" s="47"/>
      <c r="I173" s="85"/>
      <c r="J173" s="101"/>
      <c r="K173" s="40"/>
    </row>
    <row r="174" spans="1:11" ht="25.5">
      <c r="A174" s="102">
        <v>1</v>
      </c>
      <c r="B174" s="14" t="s">
        <v>295</v>
      </c>
      <c r="C174" s="103" t="s">
        <v>296</v>
      </c>
      <c r="D174" s="48" t="s">
        <v>297</v>
      </c>
      <c r="E174" s="50">
        <v>30000</v>
      </c>
      <c r="F174" s="16">
        <f t="shared" si="10"/>
        <v>6741.573033707865</v>
      </c>
      <c r="G174" s="39" t="s">
        <v>25</v>
      </c>
      <c r="H174" s="14" t="s">
        <v>26</v>
      </c>
      <c r="I174" s="17">
        <v>42005</v>
      </c>
      <c r="J174" s="104">
        <v>42369</v>
      </c>
      <c r="K174" s="13" t="s">
        <v>27</v>
      </c>
    </row>
    <row r="175" spans="1:11" s="60" customFormat="1" ht="12.75">
      <c r="A175" s="105">
        <v>2</v>
      </c>
      <c r="B175" s="23" t="s">
        <v>298</v>
      </c>
      <c r="C175" s="106" t="s">
        <v>299</v>
      </c>
      <c r="D175" s="63" t="s">
        <v>297</v>
      </c>
      <c r="E175" s="64">
        <v>7903</v>
      </c>
      <c r="F175" s="25">
        <f t="shared" si="10"/>
        <v>1775.9550561797753</v>
      </c>
      <c r="G175" s="65" t="s">
        <v>25</v>
      </c>
      <c r="H175" s="23" t="s">
        <v>26</v>
      </c>
      <c r="I175" s="17">
        <v>42005</v>
      </c>
      <c r="J175" s="17">
        <v>42369</v>
      </c>
      <c r="K175" s="107" t="s">
        <v>27</v>
      </c>
    </row>
    <row r="176" spans="1:43" s="42" customFormat="1" ht="12.75">
      <c r="A176" s="108">
        <v>3</v>
      </c>
      <c r="B176" s="28" t="s">
        <v>112</v>
      </c>
      <c r="C176" s="29"/>
      <c r="D176" s="30" t="s">
        <v>297</v>
      </c>
      <c r="E176" s="31">
        <f>SUM(E174:E175)</f>
        <v>37903</v>
      </c>
      <c r="F176" s="51">
        <f aca="true" t="shared" si="12" ref="F176:F190">E176/4.45</f>
        <v>8517.52808988764</v>
      </c>
      <c r="H176" s="47"/>
      <c r="I176" s="85"/>
      <c r="J176" s="34"/>
      <c r="K176" s="2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</row>
    <row r="177" spans="1:43" ht="25.5">
      <c r="A177" s="22">
        <v>1</v>
      </c>
      <c r="B177" s="23" t="s">
        <v>300</v>
      </c>
      <c r="C177" s="22" t="s">
        <v>301</v>
      </c>
      <c r="D177" s="24" t="s">
        <v>302</v>
      </c>
      <c r="E177" s="73">
        <v>67741</v>
      </c>
      <c r="F177" s="26">
        <f t="shared" si="12"/>
        <v>15222.696629213482</v>
      </c>
      <c r="G177" s="74" t="s">
        <v>25</v>
      </c>
      <c r="H177" s="100" t="s">
        <v>26</v>
      </c>
      <c r="I177" s="17">
        <v>42005</v>
      </c>
      <c r="J177" s="17">
        <v>42369</v>
      </c>
      <c r="K177" s="22" t="s">
        <v>27</v>
      </c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</row>
    <row r="178" spans="1:43" ht="12.75">
      <c r="A178" s="40">
        <v>2</v>
      </c>
      <c r="B178" s="41" t="s">
        <v>112</v>
      </c>
      <c r="C178" s="29"/>
      <c r="D178" s="30" t="s">
        <v>302</v>
      </c>
      <c r="E178" s="31">
        <v>67741</v>
      </c>
      <c r="F178" s="49">
        <f t="shared" si="12"/>
        <v>15222.696629213482</v>
      </c>
      <c r="G178" s="42"/>
      <c r="H178" s="47"/>
      <c r="I178" s="85"/>
      <c r="J178" s="34"/>
      <c r="K178" s="35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spans="1:43" ht="12.75">
      <c r="A179" s="13">
        <v>1</v>
      </c>
      <c r="B179" s="14" t="s">
        <v>303</v>
      </c>
      <c r="C179" s="13" t="s">
        <v>304</v>
      </c>
      <c r="D179" s="15" t="s">
        <v>305</v>
      </c>
      <c r="E179" s="99">
        <v>739</v>
      </c>
      <c r="F179" s="16">
        <f t="shared" si="12"/>
        <v>166.06741573033707</v>
      </c>
      <c r="G179" s="71" t="s">
        <v>25</v>
      </c>
      <c r="H179" s="14" t="s">
        <v>26</v>
      </c>
      <c r="I179" s="17">
        <v>42005</v>
      </c>
      <c r="J179" s="17">
        <v>42369</v>
      </c>
      <c r="K179" s="13" t="s">
        <v>306</v>
      </c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</row>
    <row r="180" spans="1:43" ht="12.75">
      <c r="A180" s="18">
        <v>2</v>
      </c>
      <c r="B180" s="19" t="s">
        <v>307</v>
      </c>
      <c r="C180" s="18" t="s">
        <v>64</v>
      </c>
      <c r="D180" s="20" t="s">
        <v>305</v>
      </c>
      <c r="E180" s="38">
        <v>200</v>
      </c>
      <c r="F180" s="21">
        <f t="shared" si="12"/>
        <v>44.9438202247191</v>
      </c>
      <c r="G180" s="39" t="s">
        <v>25</v>
      </c>
      <c r="H180" s="19" t="s">
        <v>26</v>
      </c>
      <c r="I180" s="17">
        <v>42005</v>
      </c>
      <c r="J180" s="17">
        <v>42369</v>
      </c>
      <c r="K180" s="13" t="s">
        <v>308</v>
      </c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</row>
    <row r="181" spans="1:43" ht="12.75">
      <c r="A181" s="18">
        <v>3</v>
      </c>
      <c r="B181" s="19" t="s">
        <v>309</v>
      </c>
      <c r="C181" s="18" t="s">
        <v>64</v>
      </c>
      <c r="D181" s="20" t="s">
        <v>305</v>
      </c>
      <c r="E181" s="38">
        <v>200</v>
      </c>
      <c r="F181" s="21">
        <f t="shared" si="12"/>
        <v>44.9438202247191</v>
      </c>
      <c r="G181" s="39" t="s">
        <v>25</v>
      </c>
      <c r="H181" s="19" t="s">
        <v>26</v>
      </c>
      <c r="I181" s="17">
        <v>42005</v>
      </c>
      <c r="J181" s="17">
        <v>42369</v>
      </c>
      <c r="K181" s="13" t="s">
        <v>306</v>
      </c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</row>
    <row r="182" spans="1:43" ht="12.75">
      <c r="A182" s="22">
        <v>4</v>
      </c>
      <c r="B182" s="23" t="s">
        <v>310</v>
      </c>
      <c r="C182" s="22" t="s">
        <v>311</v>
      </c>
      <c r="D182" s="24" t="s">
        <v>305</v>
      </c>
      <c r="E182" s="73">
        <v>700</v>
      </c>
      <c r="F182" s="21">
        <f t="shared" si="12"/>
        <v>157.30337078651684</v>
      </c>
      <c r="G182" s="39" t="s">
        <v>25</v>
      </c>
      <c r="H182" s="19" t="s">
        <v>26</v>
      </c>
      <c r="I182" s="17">
        <v>42005</v>
      </c>
      <c r="J182" s="17">
        <v>42369</v>
      </c>
      <c r="K182" s="13" t="s">
        <v>306</v>
      </c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</row>
    <row r="183" spans="1:43" ht="12.75">
      <c r="A183" s="22">
        <v>5</v>
      </c>
      <c r="B183" s="23" t="s">
        <v>312</v>
      </c>
      <c r="C183" s="22" t="s">
        <v>313</v>
      </c>
      <c r="D183" s="24" t="s">
        <v>305</v>
      </c>
      <c r="E183" s="73">
        <v>3000</v>
      </c>
      <c r="F183" s="25">
        <f t="shared" si="12"/>
        <v>674.1573033707865</v>
      </c>
      <c r="G183" s="74" t="s">
        <v>25</v>
      </c>
      <c r="H183" s="23" t="s">
        <v>26</v>
      </c>
      <c r="I183" s="17">
        <v>42005</v>
      </c>
      <c r="J183" s="17">
        <v>42369</v>
      </c>
      <c r="K183" s="13" t="s">
        <v>306</v>
      </c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</row>
    <row r="184" spans="1:43" s="42" customFormat="1" ht="12.75">
      <c r="A184" s="27">
        <v>6</v>
      </c>
      <c r="B184" s="28" t="s">
        <v>112</v>
      </c>
      <c r="C184" s="29"/>
      <c r="D184" s="30" t="s">
        <v>305</v>
      </c>
      <c r="E184" s="31">
        <f>SUM(E179:E183)</f>
        <v>4839</v>
      </c>
      <c r="F184" s="32">
        <f t="shared" si="12"/>
        <v>1087.4157303370787</v>
      </c>
      <c r="H184" s="47"/>
      <c r="I184" s="85"/>
      <c r="J184" s="101"/>
      <c r="K184" s="75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</row>
    <row r="185" spans="1:11" s="69" customFormat="1" ht="12.75">
      <c r="A185" s="59">
        <v>1</v>
      </c>
      <c r="B185" s="100" t="s">
        <v>314</v>
      </c>
      <c r="C185" s="59" t="s">
        <v>315</v>
      </c>
      <c r="D185" s="63" t="s">
        <v>316</v>
      </c>
      <c r="E185" s="64">
        <v>2419</v>
      </c>
      <c r="F185" s="26">
        <f t="shared" si="12"/>
        <v>543.5955056179776</v>
      </c>
      <c r="G185" s="65" t="s">
        <v>25</v>
      </c>
      <c r="H185" s="100" t="s">
        <v>26</v>
      </c>
      <c r="I185" s="17">
        <v>42005</v>
      </c>
      <c r="J185" s="17">
        <v>42369</v>
      </c>
      <c r="K185" s="59" t="s">
        <v>27</v>
      </c>
    </row>
    <row r="186" spans="1:43" s="78" customFormat="1" ht="12.75">
      <c r="A186" s="76">
        <v>2</v>
      </c>
      <c r="B186" s="28" t="s">
        <v>112</v>
      </c>
      <c r="C186" s="77"/>
      <c r="D186" s="30" t="s">
        <v>316</v>
      </c>
      <c r="E186" s="31">
        <v>2419</v>
      </c>
      <c r="F186" s="32">
        <f t="shared" si="12"/>
        <v>543.5955056179776</v>
      </c>
      <c r="H186" s="47"/>
      <c r="I186" s="79"/>
      <c r="J186" s="109"/>
      <c r="K186" s="77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</row>
    <row r="187" spans="1:43" ht="12.75">
      <c r="A187" s="59">
        <v>1</v>
      </c>
      <c r="B187" s="100" t="s">
        <v>317</v>
      </c>
      <c r="C187" s="59" t="s">
        <v>318</v>
      </c>
      <c r="D187" s="63" t="s">
        <v>319</v>
      </c>
      <c r="E187" s="110">
        <v>4032</v>
      </c>
      <c r="F187" s="26">
        <f t="shared" si="12"/>
        <v>906.0674157303371</v>
      </c>
      <c r="G187" s="39" t="s">
        <v>25</v>
      </c>
      <c r="H187" s="19" t="s">
        <v>26</v>
      </c>
      <c r="I187" s="17">
        <v>42005</v>
      </c>
      <c r="J187" s="17">
        <v>42369</v>
      </c>
      <c r="K187" s="18" t="s">
        <v>27</v>
      </c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</row>
    <row r="188" spans="1:43" s="78" customFormat="1" ht="12.75">
      <c r="A188" s="76">
        <v>2</v>
      </c>
      <c r="B188" s="28" t="s">
        <v>112</v>
      </c>
      <c r="C188" s="77"/>
      <c r="D188" s="30" t="s">
        <v>319</v>
      </c>
      <c r="E188" s="31">
        <v>4032</v>
      </c>
      <c r="F188" s="32">
        <f t="shared" si="12"/>
        <v>906.0674157303371</v>
      </c>
      <c r="H188" s="47"/>
      <c r="I188" s="79"/>
      <c r="J188" s="109"/>
      <c r="K188" s="77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</row>
    <row r="189" spans="1:43" ht="12.75">
      <c r="A189" s="59">
        <v>1</v>
      </c>
      <c r="B189" s="23" t="s">
        <v>207</v>
      </c>
      <c r="C189" s="22" t="s">
        <v>208</v>
      </c>
      <c r="D189" s="24" t="s">
        <v>320</v>
      </c>
      <c r="E189" s="73">
        <v>11290</v>
      </c>
      <c r="F189" s="26">
        <f t="shared" si="12"/>
        <v>2537.078651685393</v>
      </c>
      <c r="G189" s="74" t="s">
        <v>25</v>
      </c>
      <c r="H189" s="100" t="s">
        <v>26</v>
      </c>
      <c r="I189" s="93">
        <v>41640</v>
      </c>
      <c r="J189" s="17">
        <v>42369</v>
      </c>
      <c r="K189" s="22" t="s">
        <v>27</v>
      </c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</row>
    <row r="190" spans="1:43" s="78" customFormat="1" ht="12.75">
      <c r="A190" s="96">
        <v>2</v>
      </c>
      <c r="B190" s="111" t="s">
        <v>112</v>
      </c>
      <c r="C190" s="75"/>
      <c r="D190" s="112" t="s">
        <v>320</v>
      </c>
      <c r="E190" s="113">
        <v>11290</v>
      </c>
      <c r="F190" s="32">
        <f t="shared" si="12"/>
        <v>2537.078651685393</v>
      </c>
      <c r="G190" s="114"/>
      <c r="I190" s="115"/>
      <c r="J190" s="116"/>
      <c r="K190" s="75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</row>
    <row r="191" spans="2:10" s="80" customFormat="1" ht="12.75">
      <c r="B191" s="117"/>
      <c r="D191" s="118"/>
      <c r="E191" s="119"/>
      <c r="F191" s="119"/>
      <c r="I191" s="120"/>
      <c r="J191" s="120"/>
    </row>
    <row r="192" spans="2:10" s="80" customFormat="1" ht="12.75">
      <c r="B192" s="117"/>
      <c r="D192" s="118"/>
      <c r="E192" s="119"/>
      <c r="F192" s="119"/>
      <c r="I192" s="120"/>
      <c r="J192" s="120"/>
    </row>
    <row r="193" spans="1:19" ht="12.75">
      <c r="A193" s="69"/>
      <c r="D193" s="121" t="s">
        <v>321</v>
      </c>
      <c r="F193" s="122"/>
      <c r="J193" s="123"/>
      <c r="M193" s="69"/>
      <c r="N193" s="69"/>
      <c r="O193" s="69"/>
      <c r="P193" s="69"/>
      <c r="Q193" s="69"/>
      <c r="R193" s="69"/>
      <c r="S193" s="69"/>
    </row>
    <row r="194" spans="1:10" ht="12.75">
      <c r="A194" s="69"/>
      <c r="D194" s="121"/>
      <c r="E194" s="4"/>
      <c r="J194" s="123"/>
    </row>
    <row r="195" spans="1:10" ht="12.75">
      <c r="A195" s="69"/>
      <c r="B195" s="2" t="s">
        <v>322</v>
      </c>
      <c r="C195" s="124">
        <f>SUM(E71,E91,E95,E98,E101,E104,E114,E124,E131,E134,E137,E161,E171,E173,E176,E178,E184,E186,E188,E190)</f>
        <v>362903</v>
      </c>
      <c r="D195" s="121"/>
      <c r="E195" s="4"/>
      <c r="J195" s="123"/>
    </row>
    <row r="196" spans="1:10" ht="12.75">
      <c r="A196" s="69"/>
      <c r="B196" s="2" t="s">
        <v>323</v>
      </c>
      <c r="C196" s="4">
        <f>C195*0.24</f>
        <v>87096.72</v>
      </c>
      <c r="D196" s="121"/>
      <c r="E196" s="4" t="s">
        <v>324</v>
      </c>
      <c r="G196" s="124">
        <f>SUM(C195,C196)</f>
        <v>449999.72</v>
      </c>
      <c r="J196" s="123"/>
    </row>
    <row r="197" spans="1:10" ht="12.75">
      <c r="A197" s="69"/>
      <c r="B197" s="2"/>
      <c r="C197" s="4"/>
      <c r="D197" s="121"/>
      <c r="E197" s="4"/>
      <c r="G197" s="124"/>
      <c r="J197" s="123"/>
    </row>
    <row r="198" spans="1:10" ht="12.75">
      <c r="A198" s="69"/>
      <c r="B198" s="2"/>
      <c r="C198" s="4"/>
      <c r="D198" s="121"/>
      <c r="E198" s="4"/>
      <c r="G198" s="124"/>
      <c r="J198" s="123"/>
    </row>
    <row r="199" spans="1:10" ht="12.75">
      <c r="A199" s="69"/>
      <c r="B199" s="125" t="s">
        <v>325</v>
      </c>
      <c r="C199" s="126" t="s">
        <v>20</v>
      </c>
      <c r="D199" s="127" t="s">
        <v>21</v>
      </c>
      <c r="E199" s="4"/>
      <c r="I199" s="69"/>
      <c r="J199" s="123"/>
    </row>
    <row r="200" spans="1:10" ht="12.75">
      <c r="A200" s="69"/>
      <c r="B200" s="43" t="s">
        <v>24</v>
      </c>
      <c r="C200" s="128">
        <f>E71</f>
        <v>6452</v>
      </c>
      <c r="D200" s="129" t="s">
        <v>326</v>
      </c>
      <c r="E200" s="4"/>
      <c r="J200" s="123"/>
    </row>
    <row r="201" spans="1:10" ht="12.75">
      <c r="A201" s="69"/>
      <c r="B201" s="43" t="s">
        <v>115</v>
      </c>
      <c r="C201" s="128">
        <v>2419</v>
      </c>
      <c r="D201" s="129" t="s">
        <v>327</v>
      </c>
      <c r="E201" s="4"/>
      <c r="J201" s="123"/>
    </row>
    <row r="202" spans="1:10" ht="12.75">
      <c r="A202" s="69"/>
      <c r="B202" s="43" t="s">
        <v>153</v>
      </c>
      <c r="C202" s="128">
        <v>13710</v>
      </c>
      <c r="D202" s="129" t="s">
        <v>328</v>
      </c>
      <c r="E202" s="4"/>
      <c r="J202" s="123"/>
    </row>
    <row r="203" spans="1:11" ht="12.75">
      <c r="A203" s="69"/>
      <c r="B203" s="43" t="s">
        <v>160</v>
      </c>
      <c r="C203" s="128">
        <v>4032</v>
      </c>
      <c r="D203" s="129" t="s">
        <v>329</v>
      </c>
      <c r="E203" s="4"/>
      <c r="G203" s="4"/>
      <c r="H203" s="4"/>
      <c r="I203" s="4"/>
      <c r="J203" s="120"/>
      <c r="K203" s="4"/>
    </row>
    <row r="204" spans="1:12" ht="12.75">
      <c r="A204" s="69"/>
      <c r="B204" s="43" t="s">
        <v>165</v>
      </c>
      <c r="C204" s="128">
        <v>36290</v>
      </c>
      <c r="D204" s="129" t="s">
        <v>330</v>
      </c>
      <c r="E204" s="4"/>
      <c r="H204" s="4"/>
      <c r="I204" s="4"/>
      <c r="J204" s="4"/>
      <c r="K204" s="120"/>
      <c r="L204" s="4"/>
    </row>
    <row r="205" spans="1:11" ht="12.75">
      <c r="A205" s="69"/>
      <c r="B205" s="130" t="s">
        <v>170</v>
      </c>
      <c r="C205" s="131">
        <v>8065</v>
      </c>
      <c r="D205" s="132" t="s">
        <v>331</v>
      </c>
      <c r="E205" s="4"/>
      <c r="F205" s="4"/>
      <c r="G205" s="4"/>
      <c r="H205" s="4"/>
      <c r="I205" s="120"/>
      <c r="J205" s="4"/>
      <c r="K205" s="4"/>
    </row>
    <row r="206" spans="1:11" ht="12.75">
      <c r="A206" s="69"/>
      <c r="B206" s="133">
        <v>39467</v>
      </c>
      <c r="C206" s="128">
        <v>28226</v>
      </c>
      <c r="D206" s="129" t="s">
        <v>332</v>
      </c>
      <c r="E206" s="4"/>
      <c r="G206" s="4"/>
      <c r="H206" s="4"/>
      <c r="I206" s="4"/>
      <c r="J206" s="120"/>
      <c r="K206" s="4"/>
    </row>
    <row r="207" spans="1:11" ht="12.75">
      <c r="A207" s="69"/>
      <c r="B207" s="43" t="s">
        <v>192</v>
      </c>
      <c r="C207" s="128">
        <v>26613</v>
      </c>
      <c r="D207" s="129" t="s">
        <v>333</v>
      </c>
      <c r="E207" s="4"/>
      <c r="G207" s="4"/>
      <c r="H207" s="4"/>
      <c r="I207" s="4"/>
      <c r="J207" s="120"/>
      <c r="K207" s="4"/>
    </row>
    <row r="208" spans="1:11" ht="12.75">
      <c r="A208" s="69"/>
      <c r="B208" s="43" t="s">
        <v>211</v>
      </c>
      <c r="C208" s="128">
        <v>25000</v>
      </c>
      <c r="D208" s="129" t="s">
        <v>334</v>
      </c>
      <c r="E208" s="4"/>
      <c r="G208" s="4"/>
      <c r="H208" s="4"/>
      <c r="I208" s="120"/>
      <c r="J208" s="120"/>
      <c r="K208" s="4"/>
    </row>
    <row r="209" spans="1:10" ht="12.75">
      <c r="A209" s="69"/>
      <c r="B209" s="43" t="s">
        <v>224</v>
      </c>
      <c r="C209" s="128">
        <v>4032</v>
      </c>
      <c r="D209" s="129" t="s">
        <v>329</v>
      </c>
      <c r="E209" s="4"/>
      <c r="H209" s="4"/>
      <c r="J209" s="123"/>
    </row>
    <row r="210" spans="1:10" ht="12.75">
      <c r="A210" s="69"/>
      <c r="B210" s="43" t="s">
        <v>229</v>
      </c>
      <c r="C210" s="128">
        <v>13710</v>
      </c>
      <c r="D210" s="129" t="s">
        <v>328</v>
      </c>
      <c r="E210" s="4"/>
      <c r="J210" s="123"/>
    </row>
    <row r="211" spans="1:11" ht="12.75">
      <c r="A211" s="69"/>
      <c r="B211" s="43" t="s">
        <v>234</v>
      </c>
      <c r="C211" s="128">
        <v>112903</v>
      </c>
      <c r="D211" s="129" t="s">
        <v>335</v>
      </c>
      <c r="E211" s="4"/>
      <c r="H211" s="4" t="s">
        <v>336</v>
      </c>
      <c r="I211" s="4"/>
      <c r="J211" s="4"/>
      <c r="K211" s="120" t="s">
        <v>337</v>
      </c>
    </row>
    <row r="212" spans="1:11" ht="12.75">
      <c r="A212" s="69"/>
      <c r="B212" s="43" t="s">
        <v>275</v>
      </c>
      <c r="C212" s="128">
        <v>5645</v>
      </c>
      <c r="D212" s="129" t="s">
        <v>338</v>
      </c>
      <c r="E212" s="4"/>
      <c r="G212" s="4" t="s">
        <v>339</v>
      </c>
      <c r="H212" s="4"/>
      <c r="I212" s="120"/>
      <c r="J212" s="4" t="s">
        <v>340</v>
      </c>
      <c r="K212" s="4"/>
    </row>
    <row r="213" spans="1:11" ht="12.75">
      <c r="A213" s="69"/>
      <c r="B213" s="130" t="s">
        <v>294</v>
      </c>
      <c r="C213" s="134">
        <v>806</v>
      </c>
      <c r="D213" s="132" t="s">
        <v>341</v>
      </c>
      <c r="E213" s="4"/>
      <c r="G213" s="4"/>
      <c r="H213" s="4"/>
      <c r="I213" s="4"/>
      <c r="J213" s="120"/>
      <c r="K213" s="4"/>
    </row>
    <row r="214" spans="1:11" ht="12.75">
      <c r="A214" s="69"/>
      <c r="B214" s="43" t="s">
        <v>297</v>
      </c>
      <c r="C214" s="128">
        <v>46000</v>
      </c>
      <c r="D214" s="129" t="s">
        <v>342</v>
      </c>
      <c r="E214" s="4"/>
      <c r="G214" s="4"/>
      <c r="H214" s="4"/>
      <c r="I214" s="4"/>
      <c r="J214" s="120"/>
      <c r="K214" s="4"/>
    </row>
    <row r="215" spans="1:11" ht="12.75">
      <c r="A215" s="69"/>
      <c r="B215" s="43" t="s">
        <v>302</v>
      </c>
      <c r="C215" s="128">
        <v>158871</v>
      </c>
      <c r="D215" s="129" t="s">
        <v>343</v>
      </c>
      <c r="E215" s="4"/>
      <c r="G215" s="4"/>
      <c r="H215" s="4" t="s">
        <v>337</v>
      </c>
      <c r="I215" s="120"/>
      <c r="J215" s="120"/>
      <c r="K215" s="4"/>
    </row>
    <row r="216" spans="1:10" ht="12.75">
      <c r="A216" s="69"/>
      <c r="B216" s="43" t="s">
        <v>305</v>
      </c>
      <c r="C216" s="128">
        <v>5645</v>
      </c>
      <c r="D216" s="129" t="s">
        <v>338</v>
      </c>
      <c r="E216" s="4"/>
      <c r="H216" s="4" t="s">
        <v>27</v>
      </c>
      <c r="J216" s="123"/>
    </row>
    <row r="217" spans="1:10" ht="12.75">
      <c r="A217" s="69"/>
      <c r="B217" s="43" t="s">
        <v>319</v>
      </c>
      <c r="C217" s="128">
        <v>4032</v>
      </c>
      <c r="D217" s="129" t="s">
        <v>329</v>
      </c>
      <c r="E217" s="4"/>
      <c r="J217" s="123"/>
    </row>
    <row r="218" spans="1:10" ht="12.75">
      <c r="A218" s="69"/>
      <c r="B218" s="43" t="s">
        <v>316</v>
      </c>
      <c r="C218" s="128">
        <v>3226</v>
      </c>
      <c r="D218" s="129" t="s">
        <v>344</v>
      </c>
      <c r="E218" s="4"/>
      <c r="J218" s="123"/>
    </row>
    <row r="219" spans="1:10" ht="12.75">
      <c r="A219" s="69"/>
      <c r="B219" s="43" t="s">
        <v>320</v>
      </c>
      <c r="C219" s="128">
        <v>14516</v>
      </c>
      <c r="D219" s="129" t="s">
        <v>345</v>
      </c>
      <c r="E219" s="4"/>
      <c r="F219" s="4"/>
      <c r="J219" s="123"/>
    </row>
    <row r="220" spans="1:10" ht="12.75">
      <c r="A220" s="69"/>
      <c r="B220" s="135" t="s">
        <v>112</v>
      </c>
      <c r="C220" s="126">
        <f>SUM(C200:C219)</f>
        <v>520193</v>
      </c>
      <c r="D220" s="136" t="s">
        <v>346</v>
      </c>
      <c r="E220" s="4"/>
      <c r="F220" s="4"/>
      <c r="J220" s="123"/>
    </row>
    <row r="221" spans="1:10" ht="12.75">
      <c r="A221" s="69"/>
      <c r="B221" s="137"/>
      <c r="C221" s="138"/>
      <c r="D221" s="139"/>
      <c r="E221" s="4"/>
      <c r="F221" s="4"/>
      <c r="G221" s="4"/>
      <c r="H221" s="4"/>
      <c r="I221" s="120"/>
      <c r="J221" s="4"/>
    </row>
    <row r="222" spans="1:10" ht="12.75">
      <c r="A222" s="69"/>
      <c r="B222" s="137"/>
      <c r="C222" s="138"/>
      <c r="D222" s="139"/>
      <c r="E222" s="4"/>
      <c r="F222" s="4"/>
      <c r="G222" s="4"/>
      <c r="H222" s="4"/>
      <c r="I222" s="120"/>
      <c r="J222" s="4"/>
    </row>
    <row r="223" spans="1:10" ht="12.75">
      <c r="A223" s="69"/>
      <c r="B223" s="137"/>
      <c r="C223" s="138"/>
      <c r="D223" s="139"/>
      <c r="E223" s="4"/>
      <c r="F223" s="4"/>
      <c r="G223" s="4"/>
      <c r="H223" s="4"/>
      <c r="I223" s="120"/>
      <c r="J223" s="4"/>
    </row>
    <row r="224" spans="1:10" ht="12.75">
      <c r="A224" s="69"/>
      <c r="B224" s="137"/>
      <c r="C224" s="138"/>
      <c r="D224" s="139"/>
      <c r="E224" s="4"/>
      <c r="F224" s="4"/>
      <c r="G224" s="4"/>
      <c r="H224" s="4"/>
      <c r="I224" s="120"/>
      <c r="J224" s="4"/>
    </row>
    <row r="225" ht="12.75">
      <c r="J225" s="123"/>
    </row>
    <row r="226" ht="12.75">
      <c r="J226" s="69"/>
    </row>
    <row r="228" ht="12.75">
      <c r="B228" s="2"/>
    </row>
  </sheetData>
  <sheetProtection/>
  <mergeCells count="10">
    <mergeCell ref="I14:I15"/>
    <mergeCell ref="J14:J15"/>
    <mergeCell ref="K14:K15"/>
    <mergeCell ref="E13:F14"/>
    <mergeCell ref="A13:A15"/>
    <mergeCell ref="B13:B15"/>
    <mergeCell ref="C13:C15"/>
    <mergeCell ref="D13:D15"/>
    <mergeCell ref="G14:G15"/>
    <mergeCell ref="H14:H15"/>
  </mergeCells>
  <printOptions/>
  <pageMargins left="0.25" right="0.25" top="0.75" bottom="0.75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8"/>
  <sheetViews>
    <sheetView tabSelected="1" zoomScalePageLayoutView="0" workbookViewId="0" topLeftCell="A211">
      <selection activeCell="L222" sqref="L222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9" ht="20.25">
      <c r="D9" s="5" t="s">
        <v>8</v>
      </c>
    </row>
    <row r="11" spans="5:7" ht="15.75">
      <c r="E11" s="6" t="s">
        <v>380</v>
      </c>
      <c r="G11" s="4"/>
    </row>
    <row r="13" spans="1:11" ht="2.25" customHeight="1">
      <c r="A13" s="209" t="s">
        <v>10</v>
      </c>
      <c r="B13" s="209" t="s">
        <v>11</v>
      </c>
      <c r="C13" s="209" t="s">
        <v>12</v>
      </c>
      <c r="D13" s="211" t="s">
        <v>13</v>
      </c>
      <c r="E13" s="210" t="s">
        <v>14</v>
      </c>
      <c r="F13" s="210"/>
      <c r="G13" s="8"/>
      <c r="H13" s="8"/>
      <c r="I13" s="8"/>
      <c r="J13" s="8"/>
      <c r="K13" s="9"/>
    </row>
    <row r="14" spans="1:12" ht="18.75" customHeight="1">
      <c r="A14" s="209"/>
      <c r="B14" s="209"/>
      <c r="C14" s="209"/>
      <c r="D14" s="211"/>
      <c r="E14" s="210"/>
      <c r="F14" s="210"/>
      <c r="G14" s="209" t="s">
        <v>15</v>
      </c>
      <c r="H14" s="209" t="s">
        <v>16</v>
      </c>
      <c r="I14" s="209" t="s">
        <v>17</v>
      </c>
      <c r="J14" s="209" t="s">
        <v>18</v>
      </c>
      <c r="K14" s="209" t="s">
        <v>19</v>
      </c>
      <c r="L14" s="1"/>
    </row>
    <row r="15" spans="1:12" s="12" customFormat="1" ht="62.25" customHeight="1">
      <c r="A15" s="209"/>
      <c r="B15" s="209"/>
      <c r="C15" s="209"/>
      <c r="D15" s="211"/>
      <c r="E15" s="7" t="s">
        <v>20</v>
      </c>
      <c r="F15" s="10" t="s">
        <v>21</v>
      </c>
      <c r="G15" s="209"/>
      <c r="H15" s="209"/>
      <c r="I15" s="209"/>
      <c r="J15" s="209"/>
      <c r="K15" s="209"/>
      <c r="L15" s="11"/>
    </row>
    <row r="16" spans="1:11" ht="12.75">
      <c r="A16" s="13">
        <v>1</v>
      </c>
      <c r="B16" s="14" t="s">
        <v>22</v>
      </c>
      <c r="C16" s="13" t="s">
        <v>23</v>
      </c>
      <c r="D16" s="15" t="s">
        <v>24</v>
      </c>
      <c r="E16" s="16">
        <v>100</v>
      </c>
      <c r="F16" s="16">
        <f aca="true" t="shared" si="0" ref="F16:F47">E16/4.48</f>
        <v>22.32142857142857</v>
      </c>
      <c r="G16" s="13" t="s">
        <v>25</v>
      </c>
      <c r="H16" s="14" t="s">
        <v>26</v>
      </c>
      <c r="I16" s="17">
        <v>42370</v>
      </c>
      <c r="J16" s="17">
        <v>42735</v>
      </c>
      <c r="K16" s="13" t="s">
        <v>27</v>
      </c>
    </row>
    <row r="17" spans="1:11" ht="12.75">
      <c r="A17" s="18">
        <v>2</v>
      </c>
      <c r="B17" s="19" t="s">
        <v>28</v>
      </c>
      <c r="C17" s="18" t="s">
        <v>23</v>
      </c>
      <c r="D17" s="20" t="s">
        <v>24</v>
      </c>
      <c r="E17" s="21">
        <v>100</v>
      </c>
      <c r="F17" s="16">
        <f t="shared" si="0"/>
        <v>22.32142857142857</v>
      </c>
      <c r="G17" s="18" t="s">
        <v>25</v>
      </c>
      <c r="H17" s="19" t="s">
        <v>26</v>
      </c>
      <c r="I17" s="17">
        <v>42370</v>
      </c>
      <c r="J17" s="17">
        <v>42735</v>
      </c>
      <c r="K17" s="18" t="s">
        <v>27</v>
      </c>
    </row>
    <row r="18" spans="1:11" ht="12.75">
      <c r="A18" s="18">
        <f aca="true" t="shared" si="1" ref="A18:A33">A17+1</f>
        <v>3</v>
      </c>
      <c r="B18" s="19" t="s">
        <v>29</v>
      </c>
      <c r="C18" s="18" t="s">
        <v>23</v>
      </c>
      <c r="D18" s="20" t="s">
        <v>24</v>
      </c>
      <c r="E18" s="21">
        <v>100</v>
      </c>
      <c r="F18" s="16">
        <f t="shared" si="0"/>
        <v>22.32142857142857</v>
      </c>
      <c r="G18" s="18" t="s">
        <v>25</v>
      </c>
      <c r="H18" s="19" t="s">
        <v>26</v>
      </c>
      <c r="I18" s="17">
        <v>42370</v>
      </c>
      <c r="J18" s="17">
        <v>42735</v>
      </c>
      <c r="K18" s="18" t="s">
        <v>27</v>
      </c>
    </row>
    <row r="19" spans="1:11" ht="12.75">
      <c r="A19" s="18">
        <f t="shared" si="1"/>
        <v>4</v>
      </c>
      <c r="B19" s="19" t="s">
        <v>30</v>
      </c>
      <c r="C19" s="18" t="s">
        <v>23</v>
      </c>
      <c r="D19" s="20" t="s">
        <v>24</v>
      </c>
      <c r="E19" s="21">
        <v>20</v>
      </c>
      <c r="F19" s="16">
        <f t="shared" si="0"/>
        <v>4.4642857142857135</v>
      </c>
      <c r="G19" s="18" t="s">
        <v>25</v>
      </c>
      <c r="H19" s="19" t="s">
        <v>26</v>
      </c>
      <c r="I19" s="17">
        <v>42370</v>
      </c>
      <c r="J19" s="17">
        <v>42735</v>
      </c>
      <c r="K19" s="18" t="s">
        <v>27</v>
      </c>
    </row>
    <row r="20" spans="1:11" ht="12.75">
      <c r="A20" s="18">
        <f t="shared" si="1"/>
        <v>5</v>
      </c>
      <c r="B20" s="19" t="s">
        <v>31</v>
      </c>
      <c r="C20" s="18" t="s">
        <v>23</v>
      </c>
      <c r="D20" s="20" t="s">
        <v>24</v>
      </c>
      <c r="E20" s="21">
        <v>30</v>
      </c>
      <c r="F20" s="16">
        <f t="shared" si="0"/>
        <v>6.696428571428571</v>
      </c>
      <c r="G20" s="18" t="s">
        <v>25</v>
      </c>
      <c r="H20" s="19" t="s">
        <v>26</v>
      </c>
      <c r="I20" s="17">
        <v>42370</v>
      </c>
      <c r="J20" s="17">
        <v>42735</v>
      </c>
      <c r="K20" s="18" t="s">
        <v>27</v>
      </c>
    </row>
    <row r="21" spans="1:11" ht="12.75">
      <c r="A21" s="18">
        <f t="shared" si="1"/>
        <v>6</v>
      </c>
      <c r="B21" s="19" t="s">
        <v>32</v>
      </c>
      <c r="C21" s="18" t="s">
        <v>23</v>
      </c>
      <c r="D21" s="20" t="s">
        <v>24</v>
      </c>
      <c r="E21" s="21">
        <v>30</v>
      </c>
      <c r="F21" s="16">
        <f t="shared" si="0"/>
        <v>6.696428571428571</v>
      </c>
      <c r="G21" s="18" t="s">
        <v>25</v>
      </c>
      <c r="H21" s="19" t="s">
        <v>26</v>
      </c>
      <c r="I21" s="17">
        <v>42370</v>
      </c>
      <c r="J21" s="17">
        <v>42735</v>
      </c>
      <c r="K21" s="18" t="s">
        <v>27</v>
      </c>
    </row>
    <row r="22" spans="1:11" ht="12.75">
      <c r="A22" s="18">
        <f t="shared" si="1"/>
        <v>7</v>
      </c>
      <c r="B22" s="19" t="s">
        <v>33</v>
      </c>
      <c r="C22" s="18" t="s">
        <v>23</v>
      </c>
      <c r="D22" s="20" t="s">
        <v>24</v>
      </c>
      <c r="E22" s="21">
        <v>30</v>
      </c>
      <c r="F22" s="16">
        <f t="shared" si="0"/>
        <v>6.696428571428571</v>
      </c>
      <c r="G22" s="18" t="s">
        <v>25</v>
      </c>
      <c r="H22" s="19" t="s">
        <v>26</v>
      </c>
      <c r="I22" s="17">
        <v>42370</v>
      </c>
      <c r="J22" s="17">
        <v>42735</v>
      </c>
      <c r="K22" s="18" t="s">
        <v>27</v>
      </c>
    </row>
    <row r="23" spans="1:11" ht="12.75">
      <c r="A23" s="18">
        <f t="shared" si="1"/>
        <v>8</v>
      </c>
      <c r="B23" s="19" t="s">
        <v>34</v>
      </c>
      <c r="C23" s="18" t="s">
        <v>23</v>
      </c>
      <c r="D23" s="20" t="s">
        <v>24</v>
      </c>
      <c r="E23" s="21">
        <v>30</v>
      </c>
      <c r="F23" s="16">
        <f t="shared" si="0"/>
        <v>6.696428571428571</v>
      </c>
      <c r="G23" s="18" t="s">
        <v>25</v>
      </c>
      <c r="H23" s="19" t="s">
        <v>26</v>
      </c>
      <c r="I23" s="17">
        <v>42370</v>
      </c>
      <c r="J23" s="17">
        <v>42735</v>
      </c>
      <c r="K23" s="18" t="s">
        <v>27</v>
      </c>
    </row>
    <row r="24" spans="1:11" ht="12.75">
      <c r="A24" s="18">
        <f t="shared" si="1"/>
        <v>9</v>
      </c>
      <c r="B24" s="19" t="s">
        <v>35</v>
      </c>
      <c r="C24" s="18" t="s">
        <v>23</v>
      </c>
      <c r="D24" s="20" t="s">
        <v>24</v>
      </c>
      <c r="E24" s="21">
        <v>50</v>
      </c>
      <c r="F24" s="16">
        <f t="shared" si="0"/>
        <v>11.160714285714285</v>
      </c>
      <c r="G24" s="18" t="s">
        <v>25</v>
      </c>
      <c r="H24" s="19" t="s">
        <v>26</v>
      </c>
      <c r="I24" s="17">
        <v>42370</v>
      </c>
      <c r="J24" s="17">
        <v>42735</v>
      </c>
      <c r="K24" s="18" t="s">
        <v>27</v>
      </c>
    </row>
    <row r="25" spans="1:11" ht="12.75">
      <c r="A25" s="18">
        <f t="shared" si="1"/>
        <v>10</v>
      </c>
      <c r="B25" s="19" t="s">
        <v>36</v>
      </c>
      <c r="C25" s="18" t="s">
        <v>23</v>
      </c>
      <c r="D25" s="20" t="s">
        <v>24</v>
      </c>
      <c r="E25" s="21">
        <v>50</v>
      </c>
      <c r="F25" s="16">
        <f t="shared" si="0"/>
        <v>11.160714285714285</v>
      </c>
      <c r="G25" s="18" t="s">
        <v>25</v>
      </c>
      <c r="H25" s="19" t="s">
        <v>26</v>
      </c>
      <c r="I25" s="17">
        <v>42370</v>
      </c>
      <c r="J25" s="17">
        <v>42735</v>
      </c>
      <c r="K25" s="18" t="s">
        <v>27</v>
      </c>
    </row>
    <row r="26" spans="1:11" ht="12.75">
      <c r="A26" s="18">
        <f t="shared" si="1"/>
        <v>11</v>
      </c>
      <c r="B26" s="19" t="s">
        <v>37</v>
      </c>
      <c r="C26" s="18" t="s">
        <v>23</v>
      </c>
      <c r="D26" s="20" t="s">
        <v>24</v>
      </c>
      <c r="E26" s="21">
        <v>50</v>
      </c>
      <c r="F26" s="16">
        <f t="shared" si="0"/>
        <v>11.160714285714285</v>
      </c>
      <c r="G26" s="18" t="s">
        <v>25</v>
      </c>
      <c r="H26" s="19" t="s">
        <v>26</v>
      </c>
      <c r="I26" s="17">
        <v>42370</v>
      </c>
      <c r="J26" s="17">
        <v>42735</v>
      </c>
      <c r="K26" s="18" t="s">
        <v>27</v>
      </c>
    </row>
    <row r="27" spans="1:11" ht="12.75">
      <c r="A27" s="18">
        <f t="shared" si="1"/>
        <v>12</v>
      </c>
      <c r="B27" s="19" t="s">
        <v>38</v>
      </c>
      <c r="C27" s="18" t="s">
        <v>23</v>
      </c>
      <c r="D27" s="20" t="s">
        <v>24</v>
      </c>
      <c r="E27" s="21">
        <v>200</v>
      </c>
      <c r="F27" s="16">
        <f t="shared" si="0"/>
        <v>44.64285714285714</v>
      </c>
      <c r="G27" s="18" t="s">
        <v>25</v>
      </c>
      <c r="H27" s="19" t="s">
        <v>26</v>
      </c>
      <c r="I27" s="17">
        <v>42370</v>
      </c>
      <c r="J27" s="17">
        <v>42735</v>
      </c>
      <c r="K27" s="18" t="s">
        <v>27</v>
      </c>
    </row>
    <row r="28" spans="1:11" ht="12.75">
      <c r="A28" s="18">
        <f t="shared" si="1"/>
        <v>13</v>
      </c>
      <c r="B28" s="19" t="s">
        <v>39</v>
      </c>
      <c r="C28" s="18" t="s">
        <v>23</v>
      </c>
      <c r="D28" s="20" t="s">
        <v>24</v>
      </c>
      <c r="E28" s="21">
        <v>1000</v>
      </c>
      <c r="F28" s="16">
        <f t="shared" si="0"/>
        <v>223.2142857142857</v>
      </c>
      <c r="G28" s="18" t="s">
        <v>25</v>
      </c>
      <c r="H28" s="19" t="s">
        <v>26</v>
      </c>
      <c r="I28" s="17">
        <v>42370</v>
      </c>
      <c r="J28" s="17">
        <v>42735</v>
      </c>
      <c r="K28" s="18" t="s">
        <v>27</v>
      </c>
    </row>
    <row r="29" spans="1:11" ht="12.75">
      <c r="A29" s="18">
        <f t="shared" si="1"/>
        <v>14</v>
      </c>
      <c r="B29" s="19" t="s">
        <v>40</v>
      </c>
      <c r="C29" s="18" t="s">
        <v>23</v>
      </c>
      <c r="D29" s="20" t="s">
        <v>24</v>
      </c>
      <c r="E29" s="21">
        <v>100</v>
      </c>
      <c r="F29" s="16">
        <f t="shared" si="0"/>
        <v>22.32142857142857</v>
      </c>
      <c r="G29" s="18" t="s">
        <v>25</v>
      </c>
      <c r="H29" s="19" t="s">
        <v>26</v>
      </c>
      <c r="I29" s="17">
        <v>42370</v>
      </c>
      <c r="J29" s="17">
        <v>42735</v>
      </c>
      <c r="K29" s="18" t="s">
        <v>27</v>
      </c>
    </row>
    <row r="30" spans="1:11" ht="12.75">
      <c r="A30" s="18">
        <f t="shared" si="1"/>
        <v>15</v>
      </c>
      <c r="B30" s="19" t="s">
        <v>41</v>
      </c>
      <c r="C30" s="18" t="s">
        <v>23</v>
      </c>
      <c r="D30" s="20" t="s">
        <v>24</v>
      </c>
      <c r="E30" s="21">
        <v>100</v>
      </c>
      <c r="F30" s="16">
        <f t="shared" si="0"/>
        <v>22.32142857142857</v>
      </c>
      <c r="G30" s="18" t="s">
        <v>25</v>
      </c>
      <c r="H30" s="19" t="s">
        <v>26</v>
      </c>
      <c r="I30" s="17">
        <v>42370</v>
      </c>
      <c r="J30" s="17">
        <v>42735</v>
      </c>
      <c r="K30" s="18" t="s">
        <v>27</v>
      </c>
    </row>
    <row r="31" spans="1:11" ht="12.75">
      <c r="A31" s="18">
        <f t="shared" si="1"/>
        <v>16</v>
      </c>
      <c r="B31" s="19" t="s">
        <v>42</v>
      </c>
      <c r="C31" s="18" t="s">
        <v>23</v>
      </c>
      <c r="D31" s="20" t="s">
        <v>24</v>
      </c>
      <c r="E31" s="21">
        <v>50</v>
      </c>
      <c r="F31" s="16">
        <f t="shared" si="0"/>
        <v>11.160714285714285</v>
      </c>
      <c r="G31" s="18" t="s">
        <v>25</v>
      </c>
      <c r="H31" s="19" t="s">
        <v>26</v>
      </c>
      <c r="I31" s="17">
        <v>42370</v>
      </c>
      <c r="J31" s="17">
        <v>42735</v>
      </c>
      <c r="K31" s="18" t="s">
        <v>27</v>
      </c>
    </row>
    <row r="32" spans="1:11" ht="12.75">
      <c r="A32" s="18">
        <f t="shared" si="1"/>
        <v>17</v>
      </c>
      <c r="B32" s="19" t="s">
        <v>43</v>
      </c>
      <c r="C32" s="18" t="s">
        <v>23</v>
      </c>
      <c r="D32" s="20" t="s">
        <v>24</v>
      </c>
      <c r="E32" s="21">
        <v>40</v>
      </c>
      <c r="F32" s="16">
        <f t="shared" si="0"/>
        <v>8.928571428571427</v>
      </c>
      <c r="G32" s="18" t="s">
        <v>25</v>
      </c>
      <c r="H32" s="19" t="s">
        <v>26</v>
      </c>
      <c r="I32" s="17">
        <v>42370</v>
      </c>
      <c r="J32" s="17">
        <v>42735</v>
      </c>
      <c r="K32" s="18" t="s">
        <v>27</v>
      </c>
    </row>
    <row r="33" spans="1:11" ht="12.75">
      <c r="A33" s="18">
        <f t="shared" si="1"/>
        <v>18</v>
      </c>
      <c r="B33" s="19" t="s">
        <v>44</v>
      </c>
      <c r="C33" s="18" t="s">
        <v>45</v>
      </c>
      <c r="D33" s="20" t="s">
        <v>24</v>
      </c>
      <c r="E33" s="21">
        <v>50</v>
      </c>
      <c r="F33" s="16">
        <f t="shared" si="0"/>
        <v>11.160714285714285</v>
      </c>
      <c r="G33" s="18" t="s">
        <v>25</v>
      </c>
      <c r="H33" s="19" t="s">
        <v>26</v>
      </c>
      <c r="I33" s="17">
        <v>42370</v>
      </c>
      <c r="J33" s="17">
        <v>42735</v>
      </c>
      <c r="K33" s="18" t="s">
        <v>27</v>
      </c>
    </row>
    <row r="34" spans="1:11" ht="12.75">
      <c r="A34" s="18">
        <v>19</v>
      </c>
      <c r="B34" s="19" t="s">
        <v>46</v>
      </c>
      <c r="C34" s="18" t="s">
        <v>47</v>
      </c>
      <c r="D34" s="20" t="s">
        <v>24</v>
      </c>
      <c r="E34" s="21">
        <v>100</v>
      </c>
      <c r="F34" s="16">
        <f t="shared" si="0"/>
        <v>22.32142857142857</v>
      </c>
      <c r="G34" s="18" t="s">
        <v>25</v>
      </c>
      <c r="H34" s="19" t="s">
        <v>26</v>
      </c>
      <c r="I34" s="17">
        <v>42370</v>
      </c>
      <c r="J34" s="17">
        <v>42735</v>
      </c>
      <c r="K34" s="18" t="s">
        <v>27</v>
      </c>
    </row>
    <row r="35" spans="1:11" ht="12.75">
      <c r="A35" s="18">
        <v>20</v>
      </c>
      <c r="B35" s="19" t="s">
        <v>48</v>
      </c>
      <c r="C35" s="18" t="s">
        <v>49</v>
      </c>
      <c r="D35" s="20" t="s">
        <v>24</v>
      </c>
      <c r="E35" s="21">
        <v>50</v>
      </c>
      <c r="F35" s="16">
        <f t="shared" si="0"/>
        <v>11.160714285714285</v>
      </c>
      <c r="G35" s="18" t="s">
        <v>25</v>
      </c>
      <c r="H35" s="19" t="s">
        <v>26</v>
      </c>
      <c r="I35" s="17">
        <v>42370</v>
      </c>
      <c r="J35" s="17">
        <v>42735</v>
      </c>
      <c r="K35" s="18" t="s">
        <v>27</v>
      </c>
    </row>
    <row r="36" spans="1:11" ht="12.75">
      <c r="A36" s="18">
        <v>21</v>
      </c>
      <c r="B36" s="19" t="s">
        <v>50</v>
      </c>
      <c r="C36" s="18" t="s">
        <v>51</v>
      </c>
      <c r="D36" s="20" t="s">
        <v>24</v>
      </c>
      <c r="E36" s="21">
        <v>50</v>
      </c>
      <c r="F36" s="16">
        <f t="shared" si="0"/>
        <v>11.160714285714285</v>
      </c>
      <c r="G36" s="18" t="s">
        <v>25</v>
      </c>
      <c r="H36" s="19" t="s">
        <v>26</v>
      </c>
      <c r="I36" s="17">
        <v>42370</v>
      </c>
      <c r="J36" s="17">
        <v>42735</v>
      </c>
      <c r="K36" s="18" t="s">
        <v>27</v>
      </c>
    </row>
    <row r="37" spans="1:11" ht="12.75">
      <c r="A37" s="18">
        <v>22</v>
      </c>
      <c r="B37" s="19" t="s">
        <v>52</v>
      </c>
      <c r="C37" s="18" t="s">
        <v>53</v>
      </c>
      <c r="D37" s="20" t="s">
        <v>24</v>
      </c>
      <c r="E37" s="21">
        <v>30</v>
      </c>
      <c r="F37" s="16">
        <f t="shared" si="0"/>
        <v>6.696428571428571</v>
      </c>
      <c r="G37" s="18" t="s">
        <v>25</v>
      </c>
      <c r="H37" s="19" t="s">
        <v>26</v>
      </c>
      <c r="I37" s="17">
        <v>42370</v>
      </c>
      <c r="J37" s="17">
        <v>42735</v>
      </c>
      <c r="K37" s="18" t="s">
        <v>27</v>
      </c>
    </row>
    <row r="38" spans="1:11" ht="12.75">
      <c r="A38" s="18">
        <v>23</v>
      </c>
      <c r="B38" s="19" t="s">
        <v>54</v>
      </c>
      <c r="C38" s="18" t="s">
        <v>55</v>
      </c>
      <c r="D38" s="20" t="s">
        <v>24</v>
      </c>
      <c r="E38" s="21">
        <v>30</v>
      </c>
      <c r="F38" s="16">
        <f t="shared" si="0"/>
        <v>6.696428571428571</v>
      </c>
      <c r="G38" s="18" t="s">
        <v>25</v>
      </c>
      <c r="H38" s="19" t="s">
        <v>26</v>
      </c>
      <c r="I38" s="17">
        <v>42370</v>
      </c>
      <c r="J38" s="17">
        <v>42735</v>
      </c>
      <c r="K38" s="18" t="s">
        <v>27</v>
      </c>
    </row>
    <row r="39" spans="1:11" ht="12.75">
      <c r="A39" s="18">
        <v>24</v>
      </c>
      <c r="B39" s="19" t="s">
        <v>56</v>
      </c>
      <c r="C39" s="18" t="s">
        <v>57</v>
      </c>
      <c r="D39" s="20" t="s">
        <v>24</v>
      </c>
      <c r="E39" s="21">
        <v>50</v>
      </c>
      <c r="F39" s="16">
        <f t="shared" si="0"/>
        <v>11.160714285714285</v>
      </c>
      <c r="G39" s="18" t="s">
        <v>25</v>
      </c>
      <c r="H39" s="19" t="s">
        <v>26</v>
      </c>
      <c r="I39" s="17">
        <v>42370</v>
      </c>
      <c r="J39" s="17">
        <v>42735</v>
      </c>
      <c r="K39" s="18" t="s">
        <v>27</v>
      </c>
    </row>
    <row r="40" spans="1:11" ht="12.75">
      <c r="A40" s="18">
        <v>25</v>
      </c>
      <c r="B40" s="19" t="s">
        <v>58</v>
      </c>
      <c r="C40" s="18" t="s">
        <v>59</v>
      </c>
      <c r="D40" s="20" t="s">
        <v>24</v>
      </c>
      <c r="E40" s="21">
        <v>1000</v>
      </c>
      <c r="F40" s="16">
        <f t="shared" si="0"/>
        <v>223.2142857142857</v>
      </c>
      <c r="G40" s="18" t="s">
        <v>25</v>
      </c>
      <c r="H40" s="19" t="s">
        <v>26</v>
      </c>
      <c r="I40" s="17">
        <v>42370</v>
      </c>
      <c r="J40" s="17">
        <v>42735</v>
      </c>
      <c r="K40" s="18" t="s">
        <v>27</v>
      </c>
    </row>
    <row r="41" spans="1:11" ht="12.75">
      <c r="A41" s="18">
        <v>26</v>
      </c>
      <c r="B41" s="19" t="s">
        <v>60</v>
      </c>
      <c r="C41" s="18" t="s">
        <v>49</v>
      </c>
      <c r="D41" s="20" t="s">
        <v>24</v>
      </c>
      <c r="E41" s="21">
        <v>100</v>
      </c>
      <c r="F41" s="16">
        <f t="shared" si="0"/>
        <v>22.32142857142857</v>
      </c>
      <c r="G41" s="18" t="s">
        <v>25</v>
      </c>
      <c r="H41" s="19" t="s">
        <v>26</v>
      </c>
      <c r="I41" s="17">
        <v>42370</v>
      </c>
      <c r="J41" s="17">
        <v>42735</v>
      </c>
      <c r="K41" s="18" t="s">
        <v>27</v>
      </c>
    </row>
    <row r="42" spans="1:11" ht="12.75">
      <c r="A42" s="18">
        <v>27</v>
      </c>
      <c r="B42" s="19" t="s">
        <v>359</v>
      </c>
      <c r="C42" s="18" t="s">
        <v>62</v>
      </c>
      <c r="D42" s="20" t="s">
        <v>24</v>
      </c>
      <c r="E42" s="21">
        <v>50</v>
      </c>
      <c r="F42" s="16">
        <f t="shared" si="0"/>
        <v>11.160714285714285</v>
      </c>
      <c r="G42" s="18" t="s">
        <v>25</v>
      </c>
      <c r="H42" s="19" t="s">
        <v>26</v>
      </c>
      <c r="I42" s="17">
        <v>42370</v>
      </c>
      <c r="J42" s="17">
        <v>42735</v>
      </c>
      <c r="K42" s="18" t="s">
        <v>27</v>
      </c>
    </row>
    <row r="43" spans="1:11" ht="12.75">
      <c r="A43" s="18">
        <f>A42+1</f>
        <v>28</v>
      </c>
      <c r="B43" s="19" t="s">
        <v>63</v>
      </c>
      <c r="C43" s="18" t="s">
        <v>64</v>
      </c>
      <c r="D43" s="20" t="s">
        <v>24</v>
      </c>
      <c r="E43" s="21">
        <v>100</v>
      </c>
      <c r="F43" s="16">
        <f t="shared" si="0"/>
        <v>22.32142857142857</v>
      </c>
      <c r="G43" s="18" t="s">
        <v>25</v>
      </c>
      <c r="H43" s="19" t="s">
        <v>26</v>
      </c>
      <c r="I43" s="17">
        <v>42370</v>
      </c>
      <c r="J43" s="17">
        <v>42735</v>
      </c>
      <c r="K43" s="18" t="s">
        <v>27</v>
      </c>
    </row>
    <row r="44" spans="1:11" ht="12.75">
      <c r="A44" s="18">
        <f>A43+1</f>
        <v>29</v>
      </c>
      <c r="B44" s="19" t="s">
        <v>65</v>
      </c>
      <c r="C44" s="18" t="s">
        <v>64</v>
      </c>
      <c r="D44" s="20" t="s">
        <v>24</v>
      </c>
      <c r="E44" s="21">
        <v>100</v>
      </c>
      <c r="F44" s="16">
        <f t="shared" si="0"/>
        <v>22.32142857142857</v>
      </c>
      <c r="G44" s="18" t="s">
        <v>25</v>
      </c>
      <c r="H44" s="19" t="s">
        <v>26</v>
      </c>
      <c r="I44" s="17">
        <v>42370</v>
      </c>
      <c r="J44" s="17">
        <v>42735</v>
      </c>
      <c r="K44" s="18" t="s">
        <v>27</v>
      </c>
    </row>
    <row r="45" spans="1:11" ht="12.75">
      <c r="A45" s="18">
        <f>A44+1</f>
        <v>30</v>
      </c>
      <c r="B45" s="19" t="s">
        <v>66</v>
      </c>
      <c r="C45" s="18" t="s">
        <v>64</v>
      </c>
      <c r="D45" s="20" t="s">
        <v>24</v>
      </c>
      <c r="E45" s="21">
        <v>50</v>
      </c>
      <c r="F45" s="16">
        <f t="shared" si="0"/>
        <v>11.160714285714285</v>
      </c>
      <c r="G45" s="18" t="s">
        <v>25</v>
      </c>
      <c r="H45" s="19" t="s">
        <v>26</v>
      </c>
      <c r="I45" s="17">
        <v>42370</v>
      </c>
      <c r="J45" s="17">
        <v>42735</v>
      </c>
      <c r="K45" s="18" t="s">
        <v>27</v>
      </c>
    </row>
    <row r="46" spans="1:11" ht="12.75">
      <c r="A46" s="18">
        <f>A45+1</f>
        <v>31</v>
      </c>
      <c r="B46" s="19" t="s">
        <v>67</v>
      </c>
      <c r="C46" s="18" t="s">
        <v>68</v>
      </c>
      <c r="D46" s="20" t="s">
        <v>24</v>
      </c>
      <c r="E46" s="21">
        <v>100</v>
      </c>
      <c r="F46" s="16">
        <f t="shared" si="0"/>
        <v>22.32142857142857</v>
      </c>
      <c r="G46" s="18" t="s">
        <v>25</v>
      </c>
      <c r="H46" s="19" t="s">
        <v>26</v>
      </c>
      <c r="I46" s="17">
        <v>42370</v>
      </c>
      <c r="J46" s="17">
        <v>42735</v>
      </c>
      <c r="K46" s="18" t="s">
        <v>27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24</v>
      </c>
      <c r="E47" s="21">
        <v>50</v>
      </c>
      <c r="F47" s="16">
        <f t="shared" si="0"/>
        <v>11.160714285714285</v>
      </c>
      <c r="G47" s="18" t="s">
        <v>25</v>
      </c>
      <c r="H47" s="19" t="s">
        <v>26</v>
      </c>
      <c r="I47" s="17">
        <v>42370</v>
      </c>
      <c r="J47" s="17">
        <v>42735</v>
      </c>
      <c r="K47" s="18" t="s">
        <v>27</v>
      </c>
    </row>
    <row r="48" spans="1:11" ht="12.75">
      <c r="A48" s="18">
        <v>25</v>
      </c>
      <c r="B48" s="19" t="s">
        <v>71</v>
      </c>
      <c r="C48" s="18" t="s">
        <v>72</v>
      </c>
      <c r="D48" s="20" t="s">
        <v>73</v>
      </c>
      <c r="E48" s="21">
        <v>50</v>
      </c>
      <c r="F48" s="16">
        <f aca="true" t="shared" si="2" ref="F48:F69">E48/4.48</f>
        <v>11.160714285714285</v>
      </c>
      <c r="G48" s="18" t="s">
        <v>25</v>
      </c>
      <c r="H48" s="19" t="s">
        <v>26</v>
      </c>
      <c r="I48" s="17">
        <v>42370</v>
      </c>
      <c r="J48" s="17">
        <v>42735</v>
      </c>
      <c r="K48" s="18" t="s">
        <v>27</v>
      </c>
    </row>
    <row r="49" spans="1:11" ht="12.75">
      <c r="A49" s="18">
        <f>A46+1</f>
        <v>32</v>
      </c>
      <c r="B49" s="19" t="s">
        <v>74</v>
      </c>
      <c r="C49" s="18" t="s">
        <v>75</v>
      </c>
      <c r="D49" s="20" t="s">
        <v>24</v>
      </c>
      <c r="E49" s="21">
        <v>50</v>
      </c>
      <c r="F49" s="16">
        <f t="shared" si="2"/>
        <v>11.160714285714285</v>
      </c>
      <c r="G49" s="18" t="s">
        <v>25</v>
      </c>
      <c r="H49" s="19" t="s">
        <v>26</v>
      </c>
      <c r="I49" s="17">
        <v>42370</v>
      </c>
      <c r="J49" s="17">
        <v>42735</v>
      </c>
      <c r="K49" s="18" t="s">
        <v>27</v>
      </c>
    </row>
    <row r="50" spans="1:11" ht="12.75">
      <c r="A50" s="18">
        <f aca="true" t="shared" si="3" ref="A50:A57">A49+1</f>
        <v>33</v>
      </c>
      <c r="B50" s="19" t="s">
        <v>76</v>
      </c>
      <c r="C50" s="18" t="s">
        <v>77</v>
      </c>
      <c r="D50" s="20" t="s">
        <v>24</v>
      </c>
      <c r="E50" s="21">
        <v>50</v>
      </c>
      <c r="F50" s="16">
        <f t="shared" si="2"/>
        <v>11.160714285714285</v>
      </c>
      <c r="G50" s="18" t="s">
        <v>25</v>
      </c>
      <c r="H50" s="19" t="s">
        <v>26</v>
      </c>
      <c r="I50" s="17">
        <v>42370</v>
      </c>
      <c r="J50" s="17">
        <v>42735</v>
      </c>
      <c r="K50" s="18" t="s">
        <v>27</v>
      </c>
    </row>
    <row r="51" spans="1:11" ht="12.75">
      <c r="A51" s="18">
        <f t="shared" si="3"/>
        <v>34</v>
      </c>
      <c r="B51" s="19" t="s">
        <v>78</v>
      </c>
      <c r="C51" s="18" t="s">
        <v>79</v>
      </c>
      <c r="D51" s="20" t="s">
        <v>24</v>
      </c>
      <c r="E51" s="21">
        <v>25</v>
      </c>
      <c r="F51" s="16">
        <f t="shared" si="2"/>
        <v>5.580357142857142</v>
      </c>
      <c r="G51" s="18" t="s">
        <v>25</v>
      </c>
      <c r="H51" s="19" t="s">
        <v>26</v>
      </c>
      <c r="I51" s="17">
        <v>42370</v>
      </c>
      <c r="J51" s="17">
        <v>42735</v>
      </c>
      <c r="K51" s="18" t="s">
        <v>27</v>
      </c>
    </row>
    <row r="52" spans="1:11" ht="12.75">
      <c r="A52" s="18">
        <f t="shared" si="3"/>
        <v>35</v>
      </c>
      <c r="B52" s="19" t="s">
        <v>80</v>
      </c>
      <c r="C52" s="18" t="s">
        <v>81</v>
      </c>
      <c r="D52" s="20" t="s">
        <v>24</v>
      </c>
      <c r="E52" s="21">
        <v>50</v>
      </c>
      <c r="F52" s="16">
        <f t="shared" si="2"/>
        <v>11.160714285714285</v>
      </c>
      <c r="G52" s="18" t="s">
        <v>25</v>
      </c>
      <c r="H52" s="19" t="s">
        <v>26</v>
      </c>
      <c r="I52" s="17">
        <v>42370</v>
      </c>
      <c r="J52" s="17">
        <v>42735</v>
      </c>
      <c r="K52" s="18" t="s">
        <v>27</v>
      </c>
    </row>
    <row r="53" spans="1:11" ht="12.75">
      <c r="A53" s="18">
        <f t="shared" si="3"/>
        <v>36</v>
      </c>
      <c r="B53" s="19" t="s">
        <v>82</v>
      </c>
      <c r="C53" s="18" t="s">
        <v>81</v>
      </c>
      <c r="D53" s="20" t="s">
        <v>24</v>
      </c>
      <c r="E53" s="21">
        <v>30</v>
      </c>
      <c r="F53" s="16">
        <f t="shared" si="2"/>
        <v>6.696428571428571</v>
      </c>
      <c r="G53" s="18" t="s">
        <v>25</v>
      </c>
      <c r="H53" s="19" t="s">
        <v>26</v>
      </c>
      <c r="I53" s="17">
        <v>42370</v>
      </c>
      <c r="J53" s="17">
        <v>42735</v>
      </c>
      <c r="K53" s="18" t="s">
        <v>27</v>
      </c>
    </row>
    <row r="54" spans="1:11" ht="12.75">
      <c r="A54" s="18">
        <f t="shared" si="3"/>
        <v>37</v>
      </c>
      <c r="B54" s="19" t="s">
        <v>83</v>
      </c>
      <c r="C54" s="18" t="s">
        <v>81</v>
      </c>
      <c r="D54" s="20" t="s">
        <v>24</v>
      </c>
      <c r="E54" s="21">
        <v>50</v>
      </c>
      <c r="F54" s="16">
        <f t="shared" si="2"/>
        <v>11.160714285714285</v>
      </c>
      <c r="G54" s="18" t="s">
        <v>25</v>
      </c>
      <c r="H54" s="19" t="s">
        <v>26</v>
      </c>
      <c r="I54" s="17">
        <v>42370</v>
      </c>
      <c r="J54" s="17">
        <v>42735</v>
      </c>
      <c r="K54" s="18" t="s">
        <v>27</v>
      </c>
    </row>
    <row r="55" spans="1:11" ht="12.75">
      <c r="A55" s="18">
        <f t="shared" si="3"/>
        <v>38</v>
      </c>
      <c r="B55" s="19" t="s">
        <v>84</v>
      </c>
      <c r="C55" s="18" t="s">
        <v>85</v>
      </c>
      <c r="D55" s="20" t="s">
        <v>24</v>
      </c>
      <c r="E55" s="21">
        <v>50</v>
      </c>
      <c r="F55" s="16">
        <f t="shared" si="2"/>
        <v>11.160714285714285</v>
      </c>
      <c r="G55" s="18" t="s">
        <v>25</v>
      </c>
      <c r="H55" s="19" t="s">
        <v>26</v>
      </c>
      <c r="I55" s="17">
        <v>42370</v>
      </c>
      <c r="J55" s="17">
        <v>42735</v>
      </c>
      <c r="K55" s="18" t="s">
        <v>27</v>
      </c>
    </row>
    <row r="56" spans="1:11" ht="12.75">
      <c r="A56" s="18">
        <f t="shared" si="3"/>
        <v>39</v>
      </c>
      <c r="B56" s="19" t="s">
        <v>86</v>
      </c>
      <c r="C56" s="18" t="s">
        <v>87</v>
      </c>
      <c r="D56" s="20" t="s">
        <v>24</v>
      </c>
      <c r="E56" s="21">
        <v>50</v>
      </c>
      <c r="F56" s="16">
        <f t="shared" si="2"/>
        <v>11.160714285714285</v>
      </c>
      <c r="G56" s="18" t="s">
        <v>25</v>
      </c>
      <c r="H56" s="19" t="s">
        <v>26</v>
      </c>
      <c r="I56" s="17">
        <v>42370</v>
      </c>
      <c r="J56" s="17">
        <v>42735</v>
      </c>
      <c r="K56" s="18" t="s">
        <v>27</v>
      </c>
    </row>
    <row r="57" spans="1:11" ht="12.75">
      <c r="A57" s="18">
        <f t="shared" si="3"/>
        <v>40</v>
      </c>
      <c r="B57" s="19" t="s">
        <v>88</v>
      </c>
      <c r="C57" s="18" t="s">
        <v>89</v>
      </c>
      <c r="D57" s="20" t="s">
        <v>24</v>
      </c>
      <c r="E57" s="21">
        <v>20</v>
      </c>
      <c r="F57" s="16">
        <f t="shared" si="2"/>
        <v>4.4642857142857135</v>
      </c>
      <c r="G57" s="18" t="s">
        <v>25</v>
      </c>
      <c r="H57" s="19" t="s">
        <v>26</v>
      </c>
      <c r="I57" s="17">
        <v>42370</v>
      </c>
      <c r="J57" s="17">
        <v>42735</v>
      </c>
      <c r="K57" s="18" t="s">
        <v>27</v>
      </c>
    </row>
    <row r="58" spans="1:11" ht="12.75">
      <c r="A58" s="18">
        <v>41</v>
      </c>
      <c r="B58" s="19" t="s">
        <v>90</v>
      </c>
      <c r="C58" s="18" t="s">
        <v>91</v>
      </c>
      <c r="D58" s="20" t="s">
        <v>24</v>
      </c>
      <c r="E58" s="21">
        <v>30</v>
      </c>
      <c r="F58" s="16">
        <f t="shared" si="2"/>
        <v>6.696428571428571</v>
      </c>
      <c r="G58" s="18" t="s">
        <v>25</v>
      </c>
      <c r="H58" s="19" t="s">
        <v>26</v>
      </c>
      <c r="I58" s="17">
        <v>42370</v>
      </c>
      <c r="J58" s="17">
        <v>42735</v>
      </c>
      <c r="K58" s="18" t="s">
        <v>27</v>
      </c>
    </row>
    <row r="59" spans="1:11" ht="12.75">
      <c r="A59" s="18">
        <f aca="true" t="shared" si="4" ref="A59:A71">A58+1</f>
        <v>42</v>
      </c>
      <c r="B59" s="19" t="s">
        <v>92</v>
      </c>
      <c r="C59" s="18" t="s">
        <v>93</v>
      </c>
      <c r="D59" s="20" t="s">
        <v>24</v>
      </c>
      <c r="E59" s="21">
        <v>50</v>
      </c>
      <c r="F59" s="16">
        <f t="shared" si="2"/>
        <v>11.160714285714285</v>
      </c>
      <c r="G59" s="18" t="s">
        <v>25</v>
      </c>
      <c r="H59" s="19" t="s">
        <v>26</v>
      </c>
      <c r="I59" s="17">
        <v>42370</v>
      </c>
      <c r="J59" s="17">
        <v>42735</v>
      </c>
      <c r="K59" s="18" t="s">
        <v>27</v>
      </c>
    </row>
    <row r="60" spans="1:11" ht="12.75">
      <c r="A60" s="18">
        <f t="shared" si="4"/>
        <v>43</v>
      </c>
      <c r="B60" s="19" t="s">
        <v>94</v>
      </c>
      <c r="C60" s="18" t="s">
        <v>93</v>
      </c>
      <c r="D60" s="20" t="s">
        <v>24</v>
      </c>
      <c r="E60" s="21">
        <v>50</v>
      </c>
      <c r="F60" s="16">
        <f t="shared" si="2"/>
        <v>11.160714285714285</v>
      </c>
      <c r="G60" s="18" t="s">
        <v>25</v>
      </c>
      <c r="H60" s="19" t="s">
        <v>26</v>
      </c>
      <c r="I60" s="17">
        <v>42370</v>
      </c>
      <c r="J60" s="17">
        <v>42735</v>
      </c>
      <c r="K60" s="18" t="s">
        <v>27</v>
      </c>
    </row>
    <row r="61" spans="1:11" ht="12.75">
      <c r="A61" s="18">
        <f t="shared" si="4"/>
        <v>44</v>
      </c>
      <c r="B61" s="19" t="s">
        <v>95</v>
      </c>
      <c r="C61" s="18" t="s">
        <v>93</v>
      </c>
      <c r="D61" s="20" t="s">
        <v>24</v>
      </c>
      <c r="E61" s="21">
        <v>50</v>
      </c>
      <c r="F61" s="16">
        <f t="shared" si="2"/>
        <v>11.160714285714285</v>
      </c>
      <c r="G61" s="18" t="s">
        <v>25</v>
      </c>
      <c r="H61" s="19" t="s">
        <v>26</v>
      </c>
      <c r="I61" s="17">
        <v>42370</v>
      </c>
      <c r="J61" s="17">
        <v>42735</v>
      </c>
      <c r="K61" s="18" t="s">
        <v>27</v>
      </c>
    </row>
    <row r="62" spans="1:11" ht="12.75">
      <c r="A62" s="18">
        <f t="shared" si="4"/>
        <v>45</v>
      </c>
      <c r="B62" s="19" t="s">
        <v>96</v>
      </c>
      <c r="C62" s="18" t="s">
        <v>93</v>
      </c>
      <c r="D62" s="20" t="s">
        <v>24</v>
      </c>
      <c r="E62" s="21">
        <v>30</v>
      </c>
      <c r="F62" s="16">
        <f t="shared" si="2"/>
        <v>6.696428571428571</v>
      </c>
      <c r="G62" s="18" t="s">
        <v>25</v>
      </c>
      <c r="H62" s="19" t="s">
        <v>26</v>
      </c>
      <c r="I62" s="17">
        <v>42370</v>
      </c>
      <c r="J62" s="17">
        <v>42735</v>
      </c>
      <c r="K62" s="18" t="s">
        <v>27</v>
      </c>
    </row>
    <row r="63" spans="1:11" ht="12.75">
      <c r="A63" s="18">
        <f t="shared" si="4"/>
        <v>46</v>
      </c>
      <c r="B63" s="19" t="s">
        <v>97</v>
      </c>
      <c r="C63" s="18" t="s">
        <v>93</v>
      </c>
      <c r="D63" s="20" t="s">
        <v>24</v>
      </c>
      <c r="E63" s="21">
        <v>30</v>
      </c>
      <c r="F63" s="16">
        <f t="shared" si="2"/>
        <v>6.696428571428571</v>
      </c>
      <c r="G63" s="18" t="s">
        <v>25</v>
      </c>
      <c r="H63" s="19" t="s">
        <v>26</v>
      </c>
      <c r="I63" s="17">
        <v>42370</v>
      </c>
      <c r="J63" s="17">
        <v>42735</v>
      </c>
      <c r="K63" s="18" t="s">
        <v>27</v>
      </c>
    </row>
    <row r="64" spans="1:11" ht="12.75">
      <c r="A64" s="18">
        <f t="shared" si="4"/>
        <v>47</v>
      </c>
      <c r="B64" s="19" t="s">
        <v>98</v>
      </c>
      <c r="C64" s="18" t="s">
        <v>99</v>
      </c>
      <c r="D64" s="20" t="s">
        <v>24</v>
      </c>
      <c r="E64" s="21">
        <v>50</v>
      </c>
      <c r="F64" s="16">
        <f t="shared" si="2"/>
        <v>11.160714285714285</v>
      </c>
      <c r="G64" s="18" t="s">
        <v>25</v>
      </c>
      <c r="H64" s="19" t="s">
        <v>26</v>
      </c>
      <c r="I64" s="17">
        <v>42370</v>
      </c>
      <c r="J64" s="17">
        <v>42735</v>
      </c>
      <c r="K64" s="18" t="s">
        <v>27</v>
      </c>
    </row>
    <row r="65" spans="1:11" ht="12.75">
      <c r="A65" s="18">
        <f t="shared" si="4"/>
        <v>48</v>
      </c>
      <c r="B65" s="19" t="s">
        <v>100</v>
      </c>
      <c r="C65" s="18" t="s">
        <v>101</v>
      </c>
      <c r="D65" s="20" t="s">
        <v>24</v>
      </c>
      <c r="E65" s="21">
        <v>100</v>
      </c>
      <c r="F65" s="16">
        <f t="shared" si="2"/>
        <v>22.32142857142857</v>
      </c>
      <c r="G65" s="18" t="s">
        <v>25</v>
      </c>
      <c r="H65" s="19" t="s">
        <v>26</v>
      </c>
      <c r="I65" s="17">
        <v>42370</v>
      </c>
      <c r="J65" s="17">
        <v>42735</v>
      </c>
      <c r="K65" s="18" t="s">
        <v>27</v>
      </c>
    </row>
    <row r="66" spans="1:11" ht="12.75">
      <c r="A66" s="18">
        <f t="shared" si="4"/>
        <v>49</v>
      </c>
      <c r="B66" s="19" t="s">
        <v>102</v>
      </c>
      <c r="C66" s="18" t="s">
        <v>103</v>
      </c>
      <c r="D66" s="20" t="s">
        <v>24</v>
      </c>
      <c r="E66" s="21">
        <v>50</v>
      </c>
      <c r="F66" s="16">
        <f t="shared" si="2"/>
        <v>11.160714285714285</v>
      </c>
      <c r="G66" s="18" t="s">
        <v>25</v>
      </c>
      <c r="H66" s="19" t="s">
        <v>26</v>
      </c>
      <c r="I66" s="17">
        <v>42370</v>
      </c>
      <c r="J66" s="17">
        <v>42735</v>
      </c>
      <c r="K66" s="18" t="s">
        <v>27</v>
      </c>
    </row>
    <row r="67" spans="1:11" ht="12.75">
      <c r="A67" s="18">
        <f t="shared" si="4"/>
        <v>50</v>
      </c>
      <c r="B67" s="19" t="s">
        <v>104</v>
      </c>
      <c r="C67" s="18" t="s">
        <v>105</v>
      </c>
      <c r="D67" s="20" t="s">
        <v>24</v>
      </c>
      <c r="E67" s="21">
        <v>50</v>
      </c>
      <c r="F67" s="16">
        <f t="shared" si="2"/>
        <v>11.160714285714285</v>
      </c>
      <c r="G67" s="18" t="s">
        <v>25</v>
      </c>
      <c r="H67" s="19" t="s">
        <v>26</v>
      </c>
      <c r="I67" s="17">
        <v>42370</v>
      </c>
      <c r="J67" s="17">
        <v>42735</v>
      </c>
      <c r="K67" s="18" t="s">
        <v>27</v>
      </c>
    </row>
    <row r="68" spans="1:11" ht="12.75">
      <c r="A68" s="18">
        <f t="shared" si="4"/>
        <v>51</v>
      </c>
      <c r="B68" s="19" t="s">
        <v>106</v>
      </c>
      <c r="C68" s="18" t="s">
        <v>107</v>
      </c>
      <c r="D68" s="20" t="s">
        <v>24</v>
      </c>
      <c r="E68" s="21">
        <v>50</v>
      </c>
      <c r="F68" s="16">
        <f t="shared" si="2"/>
        <v>11.160714285714285</v>
      </c>
      <c r="G68" s="18" t="s">
        <v>25</v>
      </c>
      <c r="H68" s="19" t="s">
        <v>26</v>
      </c>
      <c r="I68" s="17">
        <v>42370</v>
      </c>
      <c r="J68" s="17">
        <v>42735</v>
      </c>
      <c r="K68" s="18" t="s">
        <v>27</v>
      </c>
    </row>
    <row r="69" spans="1:11" ht="12.75">
      <c r="A69" s="18">
        <f t="shared" si="4"/>
        <v>52</v>
      </c>
      <c r="B69" s="19" t="s">
        <v>108</v>
      </c>
      <c r="C69" s="18" t="s">
        <v>109</v>
      </c>
      <c r="D69" s="20" t="s">
        <v>24</v>
      </c>
      <c r="E69" s="21">
        <v>30</v>
      </c>
      <c r="F69" s="16">
        <f t="shared" si="2"/>
        <v>6.696428571428571</v>
      </c>
      <c r="G69" s="18" t="s">
        <v>25</v>
      </c>
      <c r="H69" s="19" t="s">
        <v>26</v>
      </c>
      <c r="I69" s="17">
        <v>42370</v>
      </c>
      <c r="J69" s="17">
        <v>42735</v>
      </c>
      <c r="K69" s="18" t="s">
        <v>27</v>
      </c>
    </row>
    <row r="70" spans="1:11" ht="12.75">
      <c r="A70" s="22">
        <f t="shared" si="4"/>
        <v>53</v>
      </c>
      <c r="B70" s="23" t="s">
        <v>110</v>
      </c>
      <c r="C70" s="22" t="s">
        <v>111</v>
      </c>
      <c r="D70" s="24" t="s">
        <v>73</v>
      </c>
      <c r="E70" s="25">
        <v>15</v>
      </c>
      <c r="F70" s="26">
        <f>E70/4.4</f>
        <v>3.4090909090909087</v>
      </c>
      <c r="G70" s="22" t="s">
        <v>25</v>
      </c>
      <c r="H70" s="19" t="s">
        <v>26</v>
      </c>
      <c r="I70" s="17">
        <v>42370</v>
      </c>
      <c r="J70" s="17">
        <v>42735</v>
      </c>
      <c r="K70" s="22" t="s">
        <v>27</v>
      </c>
    </row>
    <row r="71" spans="1:11" ht="12.75">
      <c r="A71" s="27">
        <f t="shared" si="4"/>
        <v>54</v>
      </c>
      <c r="B71" s="28" t="s">
        <v>112</v>
      </c>
      <c r="C71" s="29"/>
      <c r="D71" s="30" t="s">
        <v>24</v>
      </c>
      <c r="E71" s="31">
        <f>SUM(E15:E70)</f>
        <v>5000</v>
      </c>
      <c r="F71" s="32">
        <f aca="true" t="shared" si="5" ref="F71:F102">E71/4.48</f>
        <v>1116.0714285714284</v>
      </c>
      <c r="G71" s="33"/>
      <c r="H71" s="29"/>
      <c r="I71" s="34"/>
      <c r="J71" s="34"/>
      <c r="K71" s="35"/>
    </row>
    <row r="72" spans="1:11" ht="12.75">
      <c r="A72" s="13">
        <v>1</v>
      </c>
      <c r="B72" s="14" t="s">
        <v>113</v>
      </c>
      <c r="C72" s="13" t="s">
        <v>114</v>
      </c>
      <c r="D72" s="15" t="s">
        <v>115</v>
      </c>
      <c r="E72" s="36">
        <v>30</v>
      </c>
      <c r="F72" s="37">
        <f t="shared" si="5"/>
        <v>6.696428571428571</v>
      </c>
      <c r="G72" s="13" t="s">
        <v>25</v>
      </c>
      <c r="H72" s="19" t="s">
        <v>26</v>
      </c>
      <c r="I72" s="17">
        <v>42370</v>
      </c>
      <c r="J72" s="17">
        <v>42735</v>
      </c>
      <c r="K72" s="13" t="s">
        <v>27</v>
      </c>
    </row>
    <row r="73" spans="1:11" ht="12.75">
      <c r="A73" s="18">
        <v>2</v>
      </c>
      <c r="B73" s="19" t="s">
        <v>116</v>
      </c>
      <c r="C73" s="18" t="s">
        <v>117</v>
      </c>
      <c r="D73" s="20" t="s">
        <v>115</v>
      </c>
      <c r="E73" s="38">
        <v>50</v>
      </c>
      <c r="F73" s="21">
        <f t="shared" si="5"/>
        <v>11.160714285714285</v>
      </c>
      <c r="G73" s="39" t="s">
        <v>25</v>
      </c>
      <c r="H73" s="19" t="s">
        <v>26</v>
      </c>
      <c r="I73" s="17">
        <v>42370</v>
      </c>
      <c r="J73" s="17">
        <v>42735</v>
      </c>
      <c r="K73" s="18" t="s">
        <v>27</v>
      </c>
    </row>
    <row r="74" spans="1:11" ht="12.75">
      <c r="A74" s="18">
        <v>3</v>
      </c>
      <c r="B74" s="19" t="s">
        <v>118</v>
      </c>
      <c r="C74" s="18" t="s">
        <v>119</v>
      </c>
      <c r="D74" s="20" t="s">
        <v>115</v>
      </c>
      <c r="E74" s="38">
        <v>50</v>
      </c>
      <c r="F74" s="21">
        <f t="shared" si="5"/>
        <v>11.160714285714285</v>
      </c>
      <c r="G74" s="39" t="s">
        <v>25</v>
      </c>
      <c r="H74" s="19" t="s">
        <v>26</v>
      </c>
      <c r="I74" s="17">
        <v>42370</v>
      </c>
      <c r="J74" s="17">
        <v>42735</v>
      </c>
      <c r="K74" s="18" t="s">
        <v>27</v>
      </c>
    </row>
    <row r="75" spans="1:11" ht="12.75">
      <c r="A75" s="18">
        <v>4</v>
      </c>
      <c r="B75" s="19" t="s">
        <v>120</v>
      </c>
      <c r="C75" s="18" t="s">
        <v>121</v>
      </c>
      <c r="D75" s="20" t="s">
        <v>115</v>
      </c>
      <c r="E75" s="38">
        <v>10</v>
      </c>
      <c r="F75" s="21">
        <f t="shared" si="5"/>
        <v>2.2321428571428568</v>
      </c>
      <c r="G75" s="39" t="s">
        <v>25</v>
      </c>
      <c r="H75" s="19" t="s">
        <v>26</v>
      </c>
      <c r="I75" s="17">
        <v>42370</v>
      </c>
      <c r="J75" s="17">
        <v>42735</v>
      </c>
      <c r="K75" s="18" t="s">
        <v>27</v>
      </c>
    </row>
    <row r="76" spans="1:11" ht="12.75">
      <c r="A76" s="18">
        <f aca="true" t="shared" si="6" ref="A76:A81">A75+1</f>
        <v>5</v>
      </c>
      <c r="B76" s="19" t="s">
        <v>122</v>
      </c>
      <c r="C76" s="18" t="s">
        <v>123</v>
      </c>
      <c r="D76" s="20" t="s">
        <v>115</v>
      </c>
      <c r="E76" s="38">
        <v>10</v>
      </c>
      <c r="F76" s="21">
        <f t="shared" si="5"/>
        <v>2.2321428571428568</v>
      </c>
      <c r="G76" s="39" t="s">
        <v>25</v>
      </c>
      <c r="H76" s="19" t="s">
        <v>26</v>
      </c>
      <c r="I76" s="17">
        <v>42370</v>
      </c>
      <c r="J76" s="17">
        <v>42735</v>
      </c>
      <c r="K76" s="18" t="s">
        <v>27</v>
      </c>
    </row>
    <row r="77" spans="1:11" ht="12.75">
      <c r="A77" s="18">
        <f t="shared" si="6"/>
        <v>6</v>
      </c>
      <c r="B77" s="19" t="s">
        <v>124</v>
      </c>
      <c r="C77" s="18" t="s">
        <v>125</v>
      </c>
      <c r="D77" s="20" t="s">
        <v>115</v>
      </c>
      <c r="E77" s="38">
        <v>20</v>
      </c>
      <c r="F77" s="21">
        <f t="shared" si="5"/>
        <v>4.4642857142857135</v>
      </c>
      <c r="G77" s="39" t="s">
        <v>25</v>
      </c>
      <c r="H77" s="19" t="s">
        <v>26</v>
      </c>
      <c r="I77" s="17">
        <v>42370</v>
      </c>
      <c r="J77" s="17">
        <v>42735</v>
      </c>
      <c r="K77" s="18" t="s">
        <v>27</v>
      </c>
    </row>
    <row r="78" spans="1:11" ht="12.75">
      <c r="A78" s="18">
        <f t="shared" si="6"/>
        <v>7</v>
      </c>
      <c r="B78" s="19" t="s">
        <v>126</v>
      </c>
      <c r="C78" s="18" t="s">
        <v>127</v>
      </c>
      <c r="D78" s="20" t="s">
        <v>115</v>
      </c>
      <c r="E78" s="38">
        <v>20</v>
      </c>
      <c r="F78" s="21">
        <f t="shared" si="5"/>
        <v>4.4642857142857135</v>
      </c>
      <c r="G78" s="39" t="s">
        <v>25</v>
      </c>
      <c r="H78" s="19" t="s">
        <v>26</v>
      </c>
      <c r="I78" s="17">
        <v>42370</v>
      </c>
      <c r="J78" s="17">
        <v>42735</v>
      </c>
      <c r="K78" s="18" t="s">
        <v>27</v>
      </c>
    </row>
    <row r="79" spans="1:11" ht="12.75">
      <c r="A79" s="18">
        <f t="shared" si="6"/>
        <v>8</v>
      </c>
      <c r="B79" s="19" t="s">
        <v>128</v>
      </c>
      <c r="C79" s="18" t="s">
        <v>129</v>
      </c>
      <c r="D79" s="20" t="s">
        <v>115</v>
      </c>
      <c r="E79" s="38">
        <v>10</v>
      </c>
      <c r="F79" s="21">
        <f t="shared" si="5"/>
        <v>2.2321428571428568</v>
      </c>
      <c r="G79" s="39" t="s">
        <v>25</v>
      </c>
      <c r="H79" s="19" t="s">
        <v>26</v>
      </c>
      <c r="I79" s="17">
        <v>42370</v>
      </c>
      <c r="J79" s="17">
        <v>42735</v>
      </c>
      <c r="K79" s="18" t="s">
        <v>27</v>
      </c>
    </row>
    <row r="80" spans="1:11" ht="12.75">
      <c r="A80" s="18">
        <f t="shared" si="6"/>
        <v>9</v>
      </c>
      <c r="B80" s="19" t="s">
        <v>130</v>
      </c>
      <c r="C80" s="18" t="s">
        <v>131</v>
      </c>
      <c r="D80" s="20" t="s">
        <v>115</v>
      </c>
      <c r="E80" s="38">
        <v>10</v>
      </c>
      <c r="F80" s="21">
        <f t="shared" si="5"/>
        <v>2.2321428571428568</v>
      </c>
      <c r="G80" s="39" t="s">
        <v>25</v>
      </c>
      <c r="H80" s="19" t="s">
        <v>26</v>
      </c>
      <c r="I80" s="17">
        <v>42370</v>
      </c>
      <c r="J80" s="17">
        <v>42735</v>
      </c>
      <c r="K80" s="18" t="s">
        <v>27</v>
      </c>
    </row>
    <row r="81" spans="1:11" ht="12.75">
      <c r="A81" s="18">
        <f t="shared" si="6"/>
        <v>10</v>
      </c>
      <c r="B81" s="19" t="s">
        <v>132</v>
      </c>
      <c r="C81" s="18" t="s">
        <v>131</v>
      </c>
      <c r="D81" s="20" t="s">
        <v>115</v>
      </c>
      <c r="E81" s="38">
        <v>30</v>
      </c>
      <c r="F81" s="21">
        <f t="shared" si="5"/>
        <v>6.696428571428571</v>
      </c>
      <c r="G81" s="39" t="s">
        <v>25</v>
      </c>
      <c r="H81" s="19" t="s">
        <v>26</v>
      </c>
      <c r="I81" s="17">
        <v>42370</v>
      </c>
      <c r="J81" s="17">
        <v>42735</v>
      </c>
      <c r="K81" s="18" t="s">
        <v>27</v>
      </c>
    </row>
    <row r="82" spans="1:11" ht="12.75">
      <c r="A82" s="18">
        <v>11</v>
      </c>
      <c r="B82" s="19" t="s">
        <v>133</v>
      </c>
      <c r="C82" s="18" t="s">
        <v>134</v>
      </c>
      <c r="D82" s="20" t="s">
        <v>115</v>
      </c>
      <c r="E82" s="38">
        <v>10</v>
      </c>
      <c r="F82" s="21">
        <f t="shared" si="5"/>
        <v>2.2321428571428568</v>
      </c>
      <c r="G82" s="39" t="s">
        <v>25</v>
      </c>
      <c r="H82" s="19" t="s">
        <v>26</v>
      </c>
      <c r="I82" s="17">
        <v>42370</v>
      </c>
      <c r="J82" s="17">
        <v>42735</v>
      </c>
      <c r="K82" s="18" t="s">
        <v>27</v>
      </c>
    </row>
    <row r="83" spans="1:11" ht="12.75">
      <c r="A83" s="18">
        <v>12</v>
      </c>
      <c r="B83" s="19" t="s">
        <v>135</v>
      </c>
      <c r="C83" s="18" t="s">
        <v>136</v>
      </c>
      <c r="D83" s="20" t="s">
        <v>115</v>
      </c>
      <c r="E83" s="38">
        <v>10</v>
      </c>
      <c r="F83" s="21">
        <f t="shared" si="5"/>
        <v>2.2321428571428568</v>
      </c>
      <c r="G83" s="39" t="s">
        <v>25</v>
      </c>
      <c r="H83" s="19" t="s">
        <v>26</v>
      </c>
      <c r="I83" s="17">
        <v>42370</v>
      </c>
      <c r="J83" s="17">
        <v>42735</v>
      </c>
      <c r="K83" s="18" t="s">
        <v>27</v>
      </c>
    </row>
    <row r="84" spans="1:11" ht="12.75">
      <c r="A84" s="18">
        <v>13</v>
      </c>
      <c r="B84" s="19" t="s">
        <v>137</v>
      </c>
      <c r="C84" s="18" t="s">
        <v>138</v>
      </c>
      <c r="D84" s="20" t="s">
        <v>115</v>
      </c>
      <c r="E84" s="38">
        <v>5</v>
      </c>
      <c r="F84" s="21">
        <f t="shared" si="5"/>
        <v>1.1160714285714284</v>
      </c>
      <c r="G84" s="39" t="s">
        <v>25</v>
      </c>
      <c r="H84" s="19" t="s">
        <v>26</v>
      </c>
      <c r="I84" s="17">
        <v>42370</v>
      </c>
      <c r="J84" s="17">
        <v>42735</v>
      </c>
      <c r="K84" s="18" t="s">
        <v>27</v>
      </c>
    </row>
    <row r="85" spans="1:11" ht="12.75">
      <c r="A85" s="18">
        <f aca="true" t="shared" si="7" ref="A85:A91">A84+1</f>
        <v>14</v>
      </c>
      <c r="B85" s="19" t="s">
        <v>139</v>
      </c>
      <c r="C85" s="18" t="s">
        <v>140</v>
      </c>
      <c r="D85" s="20" t="s">
        <v>115</v>
      </c>
      <c r="E85" s="38">
        <v>50</v>
      </c>
      <c r="F85" s="21">
        <f t="shared" si="5"/>
        <v>11.160714285714285</v>
      </c>
      <c r="G85" s="39" t="s">
        <v>25</v>
      </c>
      <c r="H85" s="19" t="s">
        <v>26</v>
      </c>
      <c r="I85" s="17">
        <v>42370</v>
      </c>
      <c r="J85" s="17">
        <v>42735</v>
      </c>
      <c r="K85" s="18" t="s">
        <v>27</v>
      </c>
    </row>
    <row r="86" spans="1:11" ht="12.75">
      <c r="A86" s="18">
        <f t="shared" si="7"/>
        <v>15</v>
      </c>
      <c r="B86" s="19" t="s">
        <v>141</v>
      </c>
      <c r="C86" s="18" t="s">
        <v>142</v>
      </c>
      <c r="D86" s="20" t="s">
        <v>115</v>
      </c>
      <c r="E86" s="38">
        <v>30</v>
      </c>
      <c r="F86" s="21">
        <f t="shared" si="5"/>
        <v>6.696428571428571</v>
      </c>
      <c r="G86" s="39" t="s">
        <v>25</v>
      </c>
      <c r="H86" s="19" t="s">
        <v>26</v>
      </c>
      <c r="I86" s="17">
        <v>42370</v>
      </c>
      <c r="J86" s="17">
        <v>42735</v>
      </c>
      <c r="K86" s="18" t="s">
        <v>27</v>
      </c>
    </row>
    <row r="87" spans="1:11" ht="12.75">
      <c r="A87" s="18">
        <v>16</v>
      </c>
      <c r="B87" s="19" t="s">
        <v>143</v>
      </c>
      <c r="C87" s="18" t="s">
        <v>144</v>
      </c>
      <c r="D87" s="20" t="s">
        <v>115</v>
      </c>
      <c r="E87" s="38">
        <v>30</v>
      </c>
      <c r="F87" s="21">
        <f t="shared" si="5"/>
        <v>6.696428571428571</v>
      </c>
      <c r="G87" s="39" t="s">
        <v>25</v>
      </c>
      <c r="H87" s="19" t="s">
        <v>26</v>
      </c>
      <c r="I87" s="17">
        <v>42370</v>
      </c>
      <c r="J87" s="17">
        <v>42735</v>
      </c>
      <c r="K87" s="18" t="s">
        <v>27</v>
      </c>
    </row>
    <row r="88" spans="1:11" ht="12.75">
      <c r="A88" s="18">
        <v>17</v>
      </c>
      <c r="B88" s="19" t="s">
        <v>145</v>
      </c>
      <c r="C88" s="18" t="s">
        <v>146</v>
      </c>
      <c r="D88" s="20" t="s">
        <v>115</v>
      </c>
      <c r="E88" s="38">
        <v>200</v>
      </c>
      <c r="F88" s="21">
        <f t="shared" si="5"/>
        <v>44.64285714285714</v>
      </c>
      <c r="G88" s="39" t="s">
        <v>25</v>
      </c>
      <c r="H88" s="19" t="s">
        <v>26</v>
      </c>
      <c r="I88" s="17">
        <v>42370</v>
      </c>
      <c r="J88" s="17">
        <v>42735</v>
      </c>
      <c r="K88" s="18" t="s">
        <v>27</v>
      </c>
    </row>
    <row r="89" spans="1:11" ht="12.75">
      <c r="A89" s="18">
        <f t="shared" si="7"/>
        <v>18</v>
      </c>
      <c r="B89" s="19" t="s">
        <v>147</v>
      </c>
      <c r="C89" s="18" t="s">
        <v>148</v>
      </c>
      <c r="D89" s="20" t="s">
        <v>115</v>
      </c>
      <c r="E89" s="38">
        <v>155</v>
      </c>
      <c r="F89" s="21">
        <f t="shared" si="5"/>
        <v>34.598214285714285</v>
      </c>
      <c r="G89" s="39" t="s">
        <v>25</v>
      </c>
      <c r="H89" s="19" t="s">
        <v>26</v>
      </c>
      <c r="I89" s="17">
        <v>42370</v>
      </c>
      <c r="J89" s="17">
        <v>42735</v>
      </c>
      <c r="K89" s="18" t="s">
        <v>27</v>
      </c>
    </row>
    <row r="90" spans="1:11" ht="12.75">
      <c r="A90" s="22">
        <f t="shared" si="7"/>
        <v>19</v>
      </c>
      <c r="B90" s="23" t="s">
        <v>149</v>
      </c>
      <c r="C90" s="22" t="s">
        <v>150</v>
      </c>
      <c r="D90" s="24" t="s">
        <v>115</v>
      </c>
      <c r="E90" s="25">
        <v>103</v>
      </c>
      <c r="F90" s="37">
        <f t="shared" si="5"/>
        <v>22.991071428571427</v>
      </c>
      <c r="G90" s="22" t="s">
        <v>25</v>
      </c>
      <c r="H90" s="23" t="s">
        <v>26</v>
      </c>
      <c r="I90" s="17">
        <v>42370</v>
      </c>
      <c r="J90" s="17">
        <v>42735</v>
      </c>
      <c r="K90" s="22" t="s">
        <v>27</v>
      </c>
    </row>
    <row r="91" spans="1:11" ht="12.75">
      <c r="A91" s="155">
        <f t="shared" si="7"/>
        <v>20</v>
      </c>
      <c r="B91" s="156" t="s">
        <v>112</v>
      </c>
      <c r="C91" s="157"/>
      <c r="D91" s="158" t="s">
        <v>115</v>
      </c>
      <c r="E91" s="159">
        <f>SUM(E72:E90)</f>
        <v>833</v>
      </c>
      <c r="F91" s="160">
        <f t="shared" si="5"/>
        <v>185.93749999999997</v>
      </c>
      <c r="G91" s="161"/>
      <c r="H91" s="171"/>
      <c r="I91" s="163"/>
      <c r="J91" s="172"/>
      <c r="K91" s="165"/>
    </row>
    <row r="92" spans="1:11" ht="25.5">
      <c r="A92" s="166">
        <v>1</v>
      </c>
      <c r="B92" s="167" t="s">
        <v>151</v>
      </c>
      <c r="C92" s="166" t="s">
        <v>152</v>
      </c>
      <c r="D92" s="168" t="s">
        <v>153</v>
      </c>
      <c r="E92" s="169">
        <v>600</v>
      </c>
      <c r="F92" s="170">
        <f t="shared" si="5"/>
        <v>133.92857142857142</v>
      </c>
      <c r="G92" s="166" t="s">
        <v>25</v>
      </c>
      <c r="H92" s="167" t="s">
        <v>26</v>
      </c>
      <c r="I92" s="17">
        <v>42370</v>
      </c>
      <c r="J92" s="17">
        <v>42735</v>
      </c>
      <c r="K92" s="166" t="s">
        <v>27</v>
      </c>
    </row>
    <row r="93" spans="1:11" ht="12.75">
      <c r="A93" s="145">
        <v>2</v>
      </c>
      <c r="B93" s="146" t="s">
        <v>154</v>
      </c>
      <c r="C93" s="145" t="s">
        <v>155</v>
      </c>
      <c r="D93" s="147" t="s">
        <v>153</v>
      </c>
      <c r="E93" s="148">
        <v>6958</v>
      </c>
      <c r="F93" s="149">
        <f t="shared" si="5"/>
        <v>1553.1249999999998</v>
      </c>
      <c r="G93" s="145" t="s">
        <v>25</v>
      </c>
      <c r="H93" s="146" t="s">
        <v>26</v>
      </c>
      <c r="I93" s="17">
        <v>42370</v>
      </c>
      <c r="J93" s="17">
        <v>42735</v>
      </c>
      <c r="K93" s="145" t="s">
        <v>27</v>
      </c>
    </row>
    <row r="94" spans="1:11" ht="12.75">
      <c r="A94" s="150">
        <v>3</v>
      </c>
      <c r="B94" s="151" t="s">
        <v>156</v>
      </c>
      <c r="C94" s="150" t="s">
        <v>157</v>
      </c>
      <c r="D94" s="152" t="s">
        <v>153</v>
      </c>
      <c r="E94" s="153">
        <v>7442</v>
      </c>
      <c r="F94" s="154">
        <f t="shared" si="5"/>
        <v>1661.1607142857142</v>
      </c>
      <c r="G94" s="150" t="s">
        <v>25</v>
      </c>
      <c r="H94" s="151" t="s">
        <v>26</v>
      </c>
      <c r="I94" s="17">
        <v>42370</v>
      </c>
      <c r="J94" s="17">
        <v>42735</v>
      </c>
      <c r="K94" s="150" t="s">
        <v>27</v>
      </c>
    </row>
    <row r="95" spans="1:11" ht="12.75">
      <c r="A95" s="155">
        <v>4</v>
      </c>
      <c r="B95" s="156" t="s">
        <v>112</v>
      </c>
      <c r="C95" s="157"/>
      <c r="D95" s="158" t="s">
        <v>153</v>
      </c>
      <c r="E95" s="159">
        <f>SUM(E92:E94)</f>
        <v>15000</v>
      </c>
      <c r="F95" s="160">
        <f t="shared" si="5"/>
        <v>3348.2142857142853</v>
      </c>
      <c r="G95" s="161"/>
      <c r="H95" s="162"/>
      <c r="I95" s="163"/>
      <c r="J95" s="164"/>
      <c r="K95" s="165"/>
    </row>
    <row r="96" spans="1:14" s="60" customFormat="1" ht="12.75">
      <c r="A96" s="177">
        <v>1</v>
      </c>
      <c r="B96" s="167" t="s">
        <v>158</v>
      </c>
      <c r="C96" s="178" t="s">
        <v>159</v>
      </c>
      <c r="D96" s="168" t="s">
        <v>160</v>
      </c>
      <c r="E96" s="169">
        <v>834</v>
      </c>
      <c r="F96" s="170">
        <f t="shared" si="5"/>
        <v>186.16071428571428</v>
      </c>
      <c r="G96" s="178" t="s">
        <v>25</v>
      </c>
      <c r="H96" s="167" t="s">
        <v>26</v>
      </c>
      <c r="I96" s="17">
        <v>42370</v>
      </c>
      <c r="J96" s="17">
        <v>42735</v>
      </c>
      <c r="K96" s="178" t="s">
        <v>27</v>
      </c>
      <c r="N96"/>
    </row>
    <row r="97" spans="1:14" s="60" customFormat="1" ht="12.75">
      <c r="A97" s="173">
        <v>2</v>
      </c>
      <c r="B97" s="151" t="s">
        <v>161</v>
      </c>
      <c r="C97" s="173" t="s">
        <v>162</v>
      </c>
      <c r="D97" s="152" t="s">
        <v>160</v>
      </c>
      <c r="E97" s="153">
        <v>833</v>
      </c>
      <c r="F97" s="154">
        <f t="shared" si="5"/>
        <v>185.93749999999997</v>
      </c>
      <c r="G97" s="173" t="s">
        <v>25</v>
      </c>
      <c r="H97" s="151" t="s">
        <v>26</v>
      </c>
      <c r="I97" s="17">
        <v>42370</v>
      </c>
      <c r="J97" s="17">
        <v>42735</v>
      </c>
      <c r="K97" s="173" t="s">
        <v>27</v>
      </c>
      <c r="N97"/>
    </row>
    <row r="98" spans="1:21" s="42" customFormat="1" ht="12.75">
      <c r="A98" s="174">
        <v>3</v>
      </c>
      <c r="B98" s="175" t="s">
        <v>112</v>
      </c>
      <c r="C98" s="157"/>
      <c r="D98" s="158" t="s">
        <v>160</v>
      </c>
      <c r="E98" s="159">
        <f>SUM(E96:E97)</f>
        <v>1667</v>
      </c>
      <c r="F98" s="160">
        <f t="shared" si="5"/>
        <v>372.0982142857143</v>
      </c>
      <c r="G98" s="161"/>
      <c r="H98" s="162"/>
      <c r="I98" s="163"/>
      <c r="J98" s="163"/>
      <c r="K98" s="176"/>
      <c r="L98" s="69"/>
      <c r="M98" s="69"/>
      <c r="N98"/>
      <c r="O98" s="69"/>
      <c r="P98" s="69"/>
      <c r="Q98" s="69"/>
      <c r="R98" s="69"/>
      <c r="S98" s="69"/>
      <c r="T98" s="69"/>
      <c r="U98" s="69"/>
    </row>
    <row r="99" spans="1:21" ht="12.75">
      <c r="A99" s="13">
        <v>1</v>
      </c>
      <c r="B99" s="14" t="s">
        <v>163</v>
      </c>
      <c r="C99" s="13" t="s">
        <v>164</v>
      </c>
      <c r="D99" s="15" t="s">
        <v>165</v>
      </c>
      <c r="E99" s="70">
        <v>39667</v>
      </c>
      <c r="F99" s="16">
        <f t="shared" si="5"/>
        <v>8854.24107142857</v>
      </c>
      <c r="G99" s="71" t="s">
        <v>25</v>
      </c>
      <c r="H99" s="14" t="s">
        <v>26</v>
      </c>
      <c r="I99" s="17">
        <v>42370</v>
      </c>
      <c r="J99" s="17">
        <v>42735</v>
      </c>
      <c r="K99" s="72" t="s">
        <v>27</v>
      </c>
      <c r="L99" s="69"/>
      <c r="M99" s="69"/>
      <c r="O99" s="69"/>
      <c r="P99" s="69"/>
      <c r="Q99" s="69"/>
      <c r="R99" s="69"/>
      <c r="S99" s="69"/>
      <c r="T99" s="69"/>
      <c r="U99" s="69"/>
    </row>
    <row r="100" spans="1:11" ht="12.75">
      <c r="A100" s="22">
        <v>2</v>
      </c>
      <c r="B100" s="23" t="s">
        <v>166</v>
      </c>
      <c r="C100" s="22" t="s">
        <v>167</v>
      </c>
      <c r="D100" s="24" t="s">
        <v>165</v>
      </c>
      <c r="E100" s="73">
        <v>2000</v>
      </c>
      <c r="F100" s="25">
        <f t="shared" si="5"/>
        <v>446.4285714285714</v>
      </c>
      <c r="G100" s="74" t="s">
        <v>25</v>
      </c>
      <c r="H100" s="23" t="s">
        <v>26</v>
      </c>
      <c r="I100" s="17">
        <v>42370</v>
      </c>
      <c r="J100" s="17">
        <v>42735</v>
      </c>
      <c r="K100" s="74" t="s">
        <v>27</v>
      </c>
    </row>
    <row r="101" spans="1:11" ht="12.75">
      <c r="A101" s="75">
        <f>A100+1</f>
        <v>3</v>
      </c>
      <c r="B101" s="41" t="s">
        <v>112</v>
      </c>
      <c r="C101" s="29"/>
      <c r="D101" s="30" t="s">
        <v>165</v>
      </c>
      <c r="E101" s="31">
        <f>SUM(E99:E100)</f>
        <v>41667</v>
      </c>
      <c r="F101" s="32">
        <f t="shared" si="5"/>
        <v>9300.669642857141</v>
      </c>
      <c r="G101" s="42"/>
      <c r="H101" s="47"/>
      <c r="I101" s="44"/>
      <c r="J101" s="54"/>
      <c r="K101" s="46"/>
    </row>
    <row r="102" spans="1:11" ht="12.75">
      <c r="A102" s="18">
        <v>1</v>
      </c>
      <c r="B102" s="19" t="s">
        <v>168</v>
      </c>
      <c r="C102" s="18" t="s">
        <v>169</v>
      </c>
      <c r="D102" s="20" t="s">
        <v>170</v>
      </c>
      <c r="E102" s="38">
        <v>5000</v>
      </c>
      <c r="F102" s="16">
        <f t="shared" si="5"/>
        <v>1116.0714285714284</v>
      </c>
      <c r="G102" s="39" t="s">
        <v>25</v>
      </c>
      <c r="H102" s="14" t="s">
        <v>26</v>
      </c>
      <c r="I102" s="17">
        <v>42370</v>
      </c>
      <c r="J102" s="17">
        <v>42735</v>
      </c>
      <c r="K102" s="18" t="s">
        <v>27</v>
      </c>
    </row>
    <row r="103" spans="1:11" ht="25.5">
      <c r="A103" s="18">
        <v>2</v>
      </c>
      <c r="B103" s="19" t="s">
        <v>171</v>
      </c>
      <c r="C103" s="18" t="s">
        <v>172</v>
      </c>
      <c r="D103" s="20" t="s">
        <v>170</v>
      </c>
      <c r="E103" s="38">
        <v>7500</v>
      </c>
      <c r="F103" s="25">
        <f aca="true" t="shared" si="8" ref="F103:F134">E103/4.48</f>
        <v>1674.1071428571427</v>
      </c>
      <c r="G103" s="39" t="s">
        <v>25</v>
      </c>
      <c r="H103" s="23" t="s">
        <v>26</v>
      </c>
      <c r="I103" s="17">
        <v>42370</v>
      </c>
      <c r="J103" s="17">
        <v>42735</v>
      </c>
      <c r="K103" s="18" t="s">
        <v>27</v>
      </c>
    </row>
    <row r="104" spans="1:22" s="77" customFormat="1" ht="12.75">
      <c r="A104" s="76">
        <v>3</v>
      </c>
      <c r="B104" s="28" t="s">
        <v>112</v>
      </c>
      <c r="D104" s="30" t="s">
        <v>170</v>
      </c>
      <c r="E104" s="31">
        <f>SUM(E102:E103)</f>
        <v>12500</v>
      </c>
      <c r="F104" s="32">
        <f t="shared" si="8"/>
        <v>2790.178571428571</v>
      </c>
      <c r="G104" s="78"/>
      <c r="H104" s="47"/>
      <c r="I104" s="79"/>
      <c r="J104" s="34"/>
      <c r="L104" s="80"/>
      <c r="M104" s="80"/>
      <c r="N104"/>
      <c r="O104" s="80"/>
      <c r="P104" s="80"/>
      <c r="Q104" s="80"/>
      <c r="R104" s="80"/>
      <c r="S104" s="80"/>
      <c r="T104" s="80"/>
      <c r="U104" s="80"/>
      <c r="V104" s="81"/>
    </row>
    <row r="105" spans="1:11" ht="12.75">
      <c r="A105" s="13">
        <v>1</v>
      </c>
      <c r="B105" s="14" t="s">
        <v>173</v>
      </c>
      <c r="C105" s="13" t="s">
        <v>174</v>
      </c>
      <c r="D105" s="15" t="s">
        <v>175</v>
      </c>
      <c r="E105" s="70">
        <v>8000</v>
      </c>
      <c r="F105" s="16">
        <f t="shared" si="8"/>
        <v>1785.7142857142856</v>
      </c>
      <c r="G105" s="71" t="s">
        <v>25</v>
      </c>
      <c r="H105" s="14" t="s">
        <v>26</v>
      </c>
      <c r="I105" s="17">
        <v>42370</v>
      </c>
      <c r="J105" s="17">
        <v>42735</v>
      </c>
      <c r="K105" s="140" t="s">
        <v>27</v>
      </c>
    </row>
    <row r="106" spans="1:11" ht="12.75">
      <c r="A106" s="13">
        <v>2</v>
      </c>
      <c r="B106" s="14" t="s">
        <v>176</v>
      </c>
      <c r="C106" s="13" t="s">
        <v>47</v>
      </c>
      <c r="D106" s="15" t="s">
        <v>175</v>
      </c>
      <c r="E106" s="70">
        <v>1000</v>
      </c>
      <c r="F106" s="21">
        <f t="shared" si="8"/>
        <v>223.2142857142857</v>
      </c>
      <c r="G106" s="39" t="s">
        <v>25</v>
      </c>
      <c r="H106" s="19" t="s">
        <v>26</v>
      </c>
      <c r="I106" s="17">
        <v>42370</v>
      </c>
      <c r="J106" s="17">
        <v>42735</v>
      </c>
      <c r="K106" s="140" t="s">
        <v>27</v>
      </c>
    </row>
    <row r="107" spans="1:11" ht="12.75">
      <c r="A107" s="13">
        <v>3</v>
      </c>
      <c r="B107" s="14" t="s">
        <v>177</v>
      </c>
      <c r="C107" s="13" t="s">
        <v>178</v>
      </c>
      <c r="D107" s="15" t="s">
        <v>175</v>
      </c>
      <c r="E107" s="70">
        <v>11000</v>
      </c>
      <c r="F107" s="21">
        <f t="shared" si="8"/>
        <v>2455.3571428571427</v>
      </c>
      <c r="G107" s="39" t="s">
        <v>25</v>
      </c>
      <c r="H107" s="19" t="s">
        <v>26</v>
      </c>
      <c r="I107" s="17">
        <v>42370</v>
      </c>
      <c r="J107" s="17">
        <v>42735</v>
      </c>
      <c r="K107" s="140" t="s">
        <v>27</v>
      </c>
    </row>
    <row r="108" spans="1:11" ht="12.75">
      <c r="A108" s="18">
        <v>4</v>
      </c>
      <c r="B108" s="19" t="s">
        <v>179</v>
      </c>
      <c r="C108" s="18" t="s">
        <v>180</v>
      </c>
      <c r="D108" s="20" t="s">
        <v>175</v>
      </c>
      <c r="E108" s="38">
        <v>100</v>
      </c>
      <c r="F108" s="21">
        <f t="shared" si="8"/>
        <v>22.32142857142857</v>
      </c>
      <c r="G108" s="39" t="s">
        <v>25</v>
      </c>
      <c r="H108" s="19" t="s">
        <v>26</v>
      </c>
      <c r="I108" s="17">
        <v>42370</v>
      </c>
      <c r="J108" s="17">
        <v>42735</v>
      </c>
      <c r="K108" s="140" t="s">
        <v>27</v>
      </c>
    </row>
    <row r="109" spans="1:11" ht="25.5">
      <c r="A109" s="18">
        <f>A108+1</f>
        <v>5</v>
      </c>
      <c r="B109" s="19" t="s">
        <v>181</v>
      </c>
      <c r="C109" s="18" t="s">
        <v>182</v>
      </c>
      <c r="D109" s="20" t="s">
        <v>175</v>
      </c>
      <c r="E109" s="38">
        <v>1000</v>
      </c>
      <c r="F109" s="21">
        <f t="shared" si="8"/>
        <v>223.2142857142857</v>
      </c>
      <c r="G109" s="39" t="s">
        <v>25</v>
      </c>
      <c r="H109" s="19" t="s">
        <v>26</v>
      </c>
      <c r="I109" s="17">
        <v>42370</v>
      </c>
      <c r="J109" s="17">
        <v>42735</v>
      </c>
      <c r="K109" s="140" t="s">
        <v>27</v>
      </c>
    </row>
    <row r="110" spans="1:11" ht="12.75">
      <c r="A110" s="22">
        <v>6</v>
      </c>
      <c r="B110" s="23" t="s">
        <v>183</v>
      </c>
      <c r="C110" s="22" t="s">
        <v>184</v>
      </c>
      <c r="D110" s="24" t="s">
        <v>175</v>
      </c>
      <c r="E110" s="73">
        <v>300</v>
      </c>
      <c r="F110" s="21">
        <f t="shared" si="8"/>
        <v>66.96428571428571</v>
      </c>
      <c r="G110" s="39" t="s">
        <v>25</v>
      </c>
      <c r="H110" s="19" t="s">
        <v>26</v>
      </c>
      <c r="I110" s="17">
        <v>42370</v>
      </c>
      <c r="J110" s="17">
        <v>42735</v>
      </c>
      <c r="K110" s="140" t="s">
        <v>27</v>
      </c>
    </row>
    <row r="111" spans="1:11" ht="12.75">
      <c r="A111" s="22">
        <v>7</v>
      </c>
      <c r="B111" s="23" t="s">
        <v>185</v>
      </c>
      <c r="C111" s="22" t="s">
        <v>184</v>
      </c>
      <c r="D111" s="24" t="s">
        <v>175</v>
      </c>
      <c r="E111" s="73">
        <v>200</v>
      </c>
      <c r="F111" s="21">
        <f t="shared" si="8"/>
        <v>44.64285714285714</v>
      </c>
      <c r="G111" s="39" t="s">
        <v>25</v>
      </c>
      <c r="H111" s="19" t="s">
        <v>26</v>
      </c>
      <c r="I111" s="17">
        <v>42370</v>
      </c>
      <c r="J111" s="17">
        <v>42735</v>
      </c>
      <c r="K111" s="140" t="s">
        <v>27</v>
      </c>
    </row>
    <row r="112" spans="1:11" ht="12.75">
      <c r="A112" s="22">
        <v>8</v>
      </c>
      <c r="B112" s="23" t="s">
        <v>186</v>
      </c>
      <c r="C112" s="22" t="s">
        <v>187</v>
      </c>
      <c r="D112" s="24" t="s">
        <v>175</v>
      </c>
      <c r="E112" s="73">
        <v>400</v>
      </c>
      <c r="F112" s="21">
        <f t="shared" si="8"/>
        <v>89.28571428571428</v>
      </c>
      <c r="G112" s="39" t="s">
        <v>25</v>
      </c>
      <c r="H112" s="19" t="s">
        <v>26</v>
      </c>
      <c r="I112" s="17">
        <v>42370</v>
      </c>
      <c r="J112" s="17">
        <v>42735</v>
      </c>
      <c r="K112" s="140" t="s">
        <v>27</v>
      </c>
    </row>
    <row r="113" spans="1:11" ht="12.75">
      <c r="A113" s="22">
        <v>9</v>
      </c>
      <c r="B113" s="23" t="s">
        <v>188</v>
      </c>
      <c r="C113" s="22" t="s">
        <v>189</v>
      </c>
      <c r="D113" s="24" t="s">
        <v>175</v>
      </c>
      <c r="E113" s="73">
        <v>500</v>
      </c>
      <c r="F113" s="25">
        <f t="shared" si="8"/>
        <v>111.60714285714285</v>
      </c>
      <c r="G113" s="39" t="s">
        <v>25</v>
      </c>
      <c r="H113" s="23" t="s">
        <v>26</v>
      </c>
      <c r="I113" s="17">
        <v>42370</v>
      </c>
      <c r="J113" s="17">
        <v>42735</v>
      </c>
      <c r="K113" s="140" t="s">
        <v>27</v>
      </c>
    </row>
    <row r="114" spans="1:11" ht="12.75">
      <c r="A114" s="27">
        <f>A113+1</f>
        <v>10</v>
      </c>
      <c r="B114" s="28" t="s">
        <v>112</v>
      </c>
      <c r="C114" s="29"/>
      <c r="D114" s="30" t="s">
        <v>175</v>
      </c>
      <c r="E114" s="31">
        <f>SUM(E105:E113)</f>
        <v>22500</v>
      </c>
      <c r="F114" s="32">
        <f t="shared" si="8"/>
        <v>5022.321428571428</v>
      </c>
      <c r="G114" s="42"/>
      <c r="H114" s="47"/>
      <c r="I114" s="44"/>
      <c r="J114" s="54"/>
      <c r="K114" s="46"/>
    </row>
    <row r="115" spans="1:11" ht="12.75">
      <c r="A115" s="13">
        <v>1</v>
      </c>
      <c r="B115" s="14" t="s">
        <v>190</v>
      </c>
      <c r="C115" s="13" t="s">
        <v>191</v>
      </c>
      <c r="D115" s="15" t="s">
        <v>192</v>
      </c>
      <c r="E115" s="70">
        <v>500</v>
      </c>
      <c r="F115" s="16">
        <f t="shared" si="8"/>
        <v>111.60714285714285</v>
      </c>
      <c r="G115" s="71" t="s">
        <v>25</v>
      </c>
      <c r="H115" s="14" t="s">
        <v>26</v>
      </c>
      <c r="I115" s="17">
        <v>42370</v>
      </c>
      <c r="J115" s="17">
        <v>42735</v>
      </c>
      <c r="K115" s="13" t="s">
        <v>27</v>
      </c>
    </row>
    <row r="116" spans="1:11" ht="12.75">
      <c r="A116" s="18">
        <v>2</v>
      </c>
      <c r="B116" s="19" t="s">
        <v>193</v>
      </c>
      <c r="C116" s="18" t="s">
        <v>194</v>
      </c>
      <c r="D116" s="20" t="s">
        <v>192</v>
      </c>
      <c r="E116" s="38">
        <v>2500</v>
      </c>
      <c r="F116" s="21">
        <f t="shared" si="8"/>
        <v>558.0357142857142</v>
      </c>
      <c r="G116" s="39" t="s">
        <v>25</v>
      </c>
      <c r="H116" s="19" t="s">
        <v>26</v>
      </c>
      <c r="I116" s="17">
        <v>42370</v>
      </c>
      <c r="J116" s="17">
        <v>42735</v>
      </c>
      <c r="K116" s="18" t="s">
        <v>27</v>
      </c>
    </row>
    <row r="117" spans="1:11" ht="12.75">
      <c r="A117" s="18">
        <f>A116+1</f>
        <v>3</v>
      </c>
      <c r="B117" s="19" t="s">
        <v>195</v>
      </c>
      <c r="C117" s="18" t="s">
        <v>196</v>
      </c>
      <c r="D117" s="20" t="s">
        <v>192</v>
      </c>
      <c r="E117" s="38">
        <v>4000</v>
      </c>
      <c r="F117" s="21">
        <f t="shared" si="8"/>
        <v>892.8571428571428</v>
      </c>
      <c r="G117" s="39" t="s">
        <v>25</v>
      </c>
      <c r="H117" s="19" t="s">
        <v>26</v>
      </c>
      <c r="I117" s="17">
        <v>42370</v>
      </c>
      <c r="J117" s="17">
        <v>42735</v>
      </c>
      <c r="K117" s="18" t="s">
        <v>27</v>
      </c>
    </row>
    <row r="118" spans="1:11" ht="12.75">
      <c r="A118" s="18">
        <v>4</v>
      </c>
      <c r="B118" s="19" t="s">
        <v>197</v>
      </c>
      <c r="C118" s="18" t="s">
        <v>198</v>
      </c>
      <c r="D118" s="20" t="s">
        <v>192</v>
      </c>
      <c r="E118" s="38">
        <v>3000</v>
      </c>
      <c r="F118" s="21">
        <f t="shared" si="8"/>
        <v>669.6428571428571</v>
      </c>
      <c r="G118" s="39" t="s">
        <v>25</v>
      </c>
      <c r="H118" s="19" t="s">
        <v>26</v>
      </c>
      <c r="I118" s="17">
        <v>42370</v>
      </c>
      <c r="J118" s="17">
        <v>42735</v>
      </c>
      <c r="K118" s="18" t="s">
        <v>27</v>
      </c>
    </row>
    <row r="119" spans="1:11" ht="25.5">
      <c r="A119" s="18">
        <v>5</v>
      </c>
      <c r="B119" s="19" t="s">
        <v>199</v>
      </c>
      <c r="C119" s="18" t="s">
        <v>200</v>
      </c>
      <c r="D119" s="20" t="s">
        <v>192</v>
      </c>
      <c r="E119" s="38">
        <v>2500</v>
      </c>
      <c r="F119" s="21">
        <f t="shared" si="8"/>
        <v>558.0357142857142</v>
      </c>
      <c r="G119" s="39" t="s">
        <v>25</v>
      </c>
      <c r="H119" s="19" t="s">
        <v>26</v>
      </c>
      <c r="I119" s="17">
        <v>42370</v>
      </c>
      <c r="J119" s="17">
        <v>42735</v>
      </c>
      <c r="K119" s="18" t="s">
        <v>27</v>
      </c>
    </row>
    <row r="120" spans="1:11" ht="12.75">
      <c r="A120" s="18">
        <v>6</v>
      </c>
      <c r="B120" s="23" t="s">
        <v>201</v>
      </c>
      <c r="C120" s="22" t="s">
        <v>202</v>
      </c>
      <c r="D120" s="24" t="s">
        <v>192</v>
      </c>
      <c r="E120" s="73">
        <v>500</v>
      </c>
      <c r="F120" s="21">
        <f t="shared" si="8"/>
        <v>111.60714285714285</v>
      </c>
      <c r="G120" s="39" t="s">
        <v>25</v>
      </c>
      <c r="H120" s="19" t="s">
        <v>26</v>
      </c>
      <c r="I120" s="17">
        <v>42370</v>
      </c>
      <c r="J120" s="17">
        <v>42735</v>
      </c>
      <c r="K120" s="18" t="s">
        <v>27</v>
      </c>
    </row>
    <row r="121" spans="1:11" ht="12.75">
      <c r="A121" s="18">
        <v>7</v>
      </c>
      <c r="B121" s="23" t="s">
        <v>203</v>
      </c>
      <c r="C121" s="22" t="s">
        <v>204</v>
      </c>
      <c r="D121" s="24" t="s">
        <v>192</v>
      </c>
      <c r="E121" s="73">
        <v>1833</v>
      </c>
      <c r="F121" s="21">
        <f t="shared" si="8"/>
        <v>409.15178571428567</v>
      </c>
      <c r="G121" s="39" t="s">
        <v>25</v>
      </c>
      <c r="H121" s="19" t="s">
        <v>26</v>
      </c>
      <c r="I121" s="17">
        <v>42370</v>
      </c>
      <c r="J121" s="17">
        <v>42735</v>
      </c>
      <c r="K121" s="18" t="s">
        <v>27</v>
      </c>
    </row>
    <row r="122" spans="1:11" ht="12.75">
      <c r="A122" s="59">
        <v>8</v>
      </c>
      <c r="B122" s="23" t="s">
        <v>205</v>
      </c>
      <c r="C122" s="22" t="s">
        <v>206</v>
      </c>
      <c r="D122" s="24" t="s">
        <v>192</v>
      </c>
      <c r="E122" s="73">
        <v>6000</v>
      </c>
      <c r="F122" s="21">
        <f t="shared" si="8"/>
        <v>1339.2857142857142</v>
      </c>
      <c r="G122" s="39" t="s">
        <v>25</v>
      </c>
      <c r="H122" s="19" t="s">
        <v>26</v>
      </c>
      <c r="I122" s="17">
        <v>42370</v>
      </c>
      <c r="J122" s="17">
        <v>42735</v>
      </c>
      <c r="K122" s="22" t="s">
        <v>27</v>
      </c>
    </row>
    <row r="123" spans="1:11" ht="12.75">
      <c r="A123" s="59">
        <v>9</v>
      </c>
      <c r="B123" s="23" t="s">
        <v>207</v>
      </c>
      <c r="C123" s="22" t="s">
        <v>208</v>
      </c>
      <c r="D123" s="24" t="s">
        <v>192</v>
      </c>
      <c r="E123" s="73">
        <v>5000</v>
      </c>
      <c r="F123" s="25">
        <f t="shared" si="8"/>
        <v>1116.0714285714284</v>
      </c>
      <c r="G123" s="74" t="s">
        <v>25</v>
      </c>
      <c r="H123" s="23" t="s">
        <v>26</v>
      </c>
      <c r="I123" s="17">
        <v>42370</v>
      </c>
      <c r="J123" s="17">
        <v>42735</v>
      </c>
      <c r="K123" s="22" t="s">
        <v>27</v>
      </c>
    </row>
    <row r="124" spans="1:11" ht="12.75">
      <c r="A124" s="40">
        <v>10</v>
      </c>
      <c r="B124" s="41" t="s">
        <v>112</v>
      </c>
      <c r="C124" s="29"/>
      <c r="D124" s="30" t="s">
        <v>192</v>
      </c>
      <c r="E124" s="31">
        <f>SUM(E115:E123)</f>
        <v>25833</v>
      </c>
      <c r="F124" s="32">
        <f t="shared" si="8"/>
        <v>5766.294642857142</v>
      </c>
      <c r="G124" s="42"/>
      <c r="H124" s="47"/>
      <c r="I124" s="44"/>
      <c r="J124" s="54"/>
      <c r="K124" s="46"/>
    </row>
    <row r="125" spans="1:11" ht="25.5">
      <c r="A125" s="18">
        <v>1</v>
      </c>
      <c r="B125" s="19" t="s">
        <v>209</v>
      </c>
      <c r="C125" s="18" t="s">
        <v>210</v>
      </c>
      <c r="D125" s="20" t="s">
        <v>211</v>
      </c>
      <c r="E125" s="21">
        <v>3000</v>
      </c>
      <c r="F125" s="82">
        <f t="shared" si="8"/>
        <v>669.6428571428571</v>
      </c>
      <c r="G125" s="18" t="s">
        <v>25</v>
      </c>
      <c r="H125" s="14" t="s">
        <v>26</v>
      </c>
      <c r="I125" s="17">
        <v>42370</v>
      </c>
      <c r="J125" s="17">
        <v>42735</v>
      </c>
      <c r="K125" s="18" t="s">
        <v>27</v>
      </c>
    </row>
    <row r="126" spans="1:11" ht="25.5">
      <c r="A126" s="18">
        <v>2</v>
      </c>
      <c r="B126" s="19" t="s">
        <v>212</v>
      </c>
      <c r="C126" s="18" t="s">
        <v>213</v>
      </c>
      <c r="D126" s="20" t="s">
        <v>211</v>
      </c>
      <c r="E126" s="21">
        <v>1000</v>
      </c>
      <c r="F126" s="83">
        <f t="shared" si="8"/>
        <v>223.2142857142857</v>
      </c>
      <c r="G126" s="18" t="s">
        <v>25</v>
      </c>
      <c r="H126" s="19" t="s">
        <v>26</v>
      </c>
      <c r="I126" s="17">
        <v>42370</v>
      </c>
      <c r="J126" s="17">
        <v>42735</v>
      </c>
      <c r="K126" s="18" t="s">
        <v>27</v>
      </c>
    </row>
    <row r="127" spans="1:11" ht="12.75">
      <c r="A127" s="18">
        <v>3</v>
      </c>
      <c r="B127" s="19" t="s">
        <v>214</v>
      </c>
      <c r="C127" s="18" t="s">
        <v>215</v>
      </c>
      <c r="D127" s="20" t="s">
        <v>211</v>
      </c>
      <c r="E127" s="21">
        <v>2000</v>
      </c>
      <c r="F127" s="83">
        <f t="shared" si="8"/>
        <v>446.4285714285714</v>
      </c>
      <c r="G127" s="18" t="s">
        <v>25</v>
      </c>
      <c r="H127" s="19" t="s">
        <v>26</v>
      </c>
      <c r="I127" s="17">
        <v>42370</v>
      </c>
      <c r="J127" s="17">
        <v>42735</v>
      </c>
      <c r="K127" s="18" t="s">
        <v>27</v>
      </c>
    </row>
    <row r="128" spans="1:11" ht="25.5">
      <c r="A128" s="18">
        <v>4</v>
      </c>
      <c r="B128" s="19" t="s">
        <v>216</v>
      </c>
      <c r="C128" s="18" t="s">
        <v>217</v>
      </c>
      <c r="D128" s="20" t="s">
        <v>211</v>
      </c>
      <c r="E128" s="21">
        <v>5000</v>
      </c>
      <c r="F128" s="83">
        <f t="shared" si="8"/>
        <v>1116.0714285714284</v>
      </c>
      <c r="G128" s="18" t="s">
        <v>25</v>
      </c>
      <c r="H128" s="19" t="s">
        <v>26</v>
      </c>
      <c r="I128" s="17">
        <v>42370</v>
      </c>
      <c r="J128" s="17">
        <v>42735</v>
      </c>
      <c r="K128" s="18" t="s">
        <v>27</v>
      </c>
    </row>
    <row r="129" spans="1:11" ht="27.75" customHeight="1">
      <c r="A129" s="18">
        <v>5</v>
      </c>
      <c r="B129" s="19" t="s">
        <v>218</v>
      </c>
      <c r="C129" s="18" t="s">
        <v>219</v>
      </c>
      <c r="D129" s="20" t="s">
        <v>211</v>
      </c>
      <c r="E129" s="21">
        <v>6000</v>
      </c>
      <c r="F129" s="83">
        <f t="shared" si="8"/>
        <v>1339.2857142857142</v>
      </c>
      <c r="G129" s="18" t="s">
        <v>25</v>
      </c>
      <c r="H129" s="19" t="s">
        <v>26</v>
      </c>
      <c r="I129" s="17">
        <v>42370</v>
      </c>
      <c r="J129" s="17">
        <v>42735</v>
      </c>
      <c r="K129" s="18" t="s">
        <v>27</v>
      </c>
    </row>
    <row r="130" spans="1:11" ht="25.5">
      <c r="A130" s="18">
        <v>6</v>
      </c>
      <c r="B130" s="19" t="s">
        <v>220</v>
      </c>
      <c r="C130" s="18" t="s">
        <v>221</v>
      </c>
      <c r="D130" s="20" t="s">
        <v>211</v>
      </c>
      <c r="E130" s="21">
        <v>3000</v>
      </c>
      <c r="F130" s="84">
        <f t="shared" si="8"/>
        <v>669.6428571428571</v>
      </c>
      <c r="G130" s="18" t="s">
        <v>25</v>
      </c>
      <c r="H130" s="23" t="s">
        <v>26</v>
      </c>
      <c r="I130" s="17">
        <v>42370</v>
      </c>
      <c r="J130" s="17">
        <v>42735</v>
      </c>
      <c r="K130" s="18" t="s">
        <v>27</v>
      </c>
    </row>
    <row r="131" spans="1:20" ht="12.75">
      <c r="A131" s="27">
        <v>7</v>
      </c>
      <c r="B131" s="28" t="s">
        <v>112</v>
      </c>
      <c r="C131" s="29"/>
      <c r="D131" s="30" t="s">
        <v>211</v>
      </c>
      <c r="E131" s="31">
        <f>SUM(E125:E130)</f>
        <v>20000</v>
      </c>
      <c r="F131" s="32">
        <f t="shared" si="8"/>
        <v>4464.285714285714</v>
      </c>
      <c r="G131" s="42"/>
      <c r="H131" s="47"/>
      <c r="I131" s="85"/>
      <c r="J131" s="34"/>
      <c r="K131" s="2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1:11" ht="12.75">
      <c r="A132" s="18">
        <v>1</v>
      </c>
      <c r="B132" s="19" t="s">
        <v>222</v>
      </c>
      <c r="C132" s="18" t="s">
        <v>223</v>
      </c>
      <c r="D132" s="20" t="s">
        <v>224</v>
      </c>
      <c r="E132" s="21">
        <v>1267</v>
      </c>
      <c r="F132" s="82">
        <f t="shared" si="8"/>
        <v>282.8125</v>
      </c>
      <c r="G132" s="18" t="s">
        <v>25</v>
      </c>
      <c r="H132" s="14" t="s">
        <v>26</v>
      </c>
      <c r="I132" s="17">
        <v>42370</v>
      </c>
      <c r="J132" s="17">
        <v>42735</v>
      </c>
      <c r="K132" s="18" t="s">
        <v>27</v>
      </c>
    </row>
    <row r="133" spans="1:14" ht="25.5">
      <c r="A133" s="22">
        <f>A132+1</f>
        <v>2</v>
      </c>
      <c r="B133" s="23" t="s">
        <v>225</v>
      </c>
      <c r="C133" s="22" t="s">
        <v>226</v>
      </c>
      <c r="D133" s="24" t="s">
        <v>224</v>
      </c>
      <c r="E133" s="25">
        <v>400</v>
      </c>
      <c r="F133" s="84">
        <f t="shared" si="8"/>
        <v>89.28571428571428</v>
      </c>
      <c r="G133" s="22" t="s">
        <v>25</v>
      </c>
      <c r="H133" s="23" t="s">
        <v>26</v>
      </c>
      <c r="I133" s="17">
        <v>42370</v>
      </c>
      <c r="J133" s="17">
        <v>42735</v>
      </c>
      <c r="K133" s="22" t="s">
        <v>27</v>
      </c>
      <c r="N133" s="86"/>
    </row>
    <row r="134" spans="1:11" s="86" customFormat="1" ht="12.75">
      <c r="A134" s="40">
        <v>3</v>
      </c>
      <c r="B134" s="87" t="s">
        <v>112</v>
      </c>
      <c r="C134" s="40"/>
      <c r="D134" s="88" t="s">
        <v>224</v>
      </c>
      <c r="E134" s="89">
        <f>SUM(E132:E133)</f>
        <v>1667</v>
      </c>
      <c r="F134" s="32">
        <f t="shared" si="8"/>
        <v>372.0982142857143</v>
      </c>
      <c r="G134" s="42"/>
      <c r="H134" s="47"/>
      <c r="I134" s="85"/>
      <c r="J134" s="90"/>
      <c r="K134" s="35"/>
    </row>
    <row r="135" spans="1:11" ht="12.75">
      <c r="A135" s="72">
        <v>1</v>
      </c>
      <c r="B135" s="62" t="s">
        <v>227</v>
      </c>
      <c r="C135" s="13" t="s">
        <v>228</v>
      </c>
      <c r="D135" s="15" t="s">
        <v>229</v>
      </c>
      <c r="E135" s="70">
        <v>10000</v>
      </c>
      <c r="F135" s="16">
        <f aca="true" t="shared" si="9" ref="F135:F165">E135/4.48</f>
        <v>2232.142857142857</v>
      </c>
      <c r="G135" s="71" t="s">
        <v>25</v>
      </c>
      <c r="H135" s="14" t="s">
        <v>26</v>
      </c>
      <c r="I135" s="17">
        <v>42370</v>
      </c>
      <c r="J135" s="17">
        <v>42735</v>
      </c>
      <c r="K135" s="59" t="s">
        <v>27</v>
      </c>
    </row>
    <row r="136" spans="1:11" ht="12.75">
      <c r="A136" s="91">
        <v>2</v>
      </c>
      <c r="B136" s="23" t="s">
        <v>230</v>
      </c>
      <c r="C136" s="22" t="s">
        <v>231</v>
      </c>
      <c r="D136" s="24" t="s">
        <v>229</v>
      </c>
      <c r="E136" s="92">
        <v>9167</v>
      </c>
      <c r="F136" s="37">
        <f t="shared" si="9"/>
        <v>2046.2053571428569</v>
      </c>
      <c r="G136" s="22" t="s">
        <v>25</v>
      </c>
      <c r="H136" s="23" t="s">
        <v>26</v>
      </c>
      <c r="I136" s="17">
        <v>42370</v>
      </c>
      <c r="J136" s="17">
        <v>42735</v>
      </c>
      <c r="K136" s="22" t="s">
        <v>27</v>
      </c>
    </row>
    <row r="137" spans="1:12" s="96" customFormat="1" ht="12.75">
      <c r="A137" s="76">
        <v>4</v>
      </c>
      <c r="B137" s="28" t="s">
        <v>112</v>
      </c>
      <c r="C137" s="77"/>
      <c r="D137" s="30" t="s">
        <v>229</v>
      </c>
      <c r="E137" s="31">
        <f>SUM(E135:E136)</f>
        <v>19167</v>
      </c>
      <c r="F137" s="32">
        <f t="shared" si="9"/>
        <v>4278.348214285714</v>
      </c>
      <c r="G137" s="33"/>
      <c r="H137" s="94"/>
      <c r="I137" s="90"/>
      <c r="J137" s="90"/>
      <c r="K137" s="35"/>
      <c r="L137" s="95"/>
    </row>
    <row r="138" spans="1:11" s="80" customFormat="1" ht="12.75">
      <c r="A138" s="97">
        <v>1</v>
      </c>
      <c r="B138" s="14" t="s">
        <v>354</v>
      </c>
      <c r="C138" s="98" t="s">
        <v>233</v>
      </c>
      <c r="D138" s="15" t="s">
        <v>234</v>
      </c>
      <c r="E138" s="36">
        <v>4125</v>
      </c>
      <c r="F138" s="37">
        <f t="shared" si="9"/>
        <v>920.7589285714284</v>
      </c>
      <c r="G138" s="13" t="s">
        <v>25</v>
      </c>
      <c r="H138" s="14" t="s">
        <v>26</v>
      </c>
      <c r="I138" s="17">
        <v>42370</v>
      </c>
      <c r="J138" s="17">
        <v>42735</v>
      </c>
      <c r="K138" s="13" t="s">
        <v>27</v>
      </c>
    </row>
    <row r="139" spans="1:11" ht="12.75">
      <c r="A139" s="13">
        <v>2</v>
      </c>
      <c r="B139" s="14" t="s">
        <v>235</v>
      </c>
      <c r="C139" s="13" t="s">
        <v>236</v>
      </c>
      <c r="D139" s="15" t="s">
        <v>234</v>
      </c>
      <c r="E139" s="99">
        <v>1875</v>
      </c>
      <c r="F139" s="21">
        <f t="shared" si="9"/>
        <v>418.52678571428567</v>
      </c>
      <c r="G139" s="71" t="s">
        <v>25</v>
      </c>
      <c r="H139" s="14" t="s">
        <v>26</v>
      </c>
      <c r="I139" s="17">
        <v>42370</v>
      </c>
      <c r="J139" s="17">
        <v>42735</v>
      </c>
      <c r="K139" s="18" t="s">
        <v>27</v>
      </c>
    </row>
    <row r="140" spans="1:11" ht="12.75">
      <c r="A140" s="18">
        <v>3</v>
      </c>
      <c r="B140" s="19" t="s">
        <v>351</v>
      </c>
      <c r="C140" s="18" t="s">
        <v>238</v>
      </c>
      <c r="D140" s="20" t="s">
        <v>234</v>
      </c>
      <c r="E140" s="38">
        <v>12467</v>
      </c>
      <c r="F140" s="21">
        <f t="shared" si="9"/>
        <v>2782.8124999999995</v>
      </c>
      <c r="G140" s="39" t="s">
        <v>25</v>
      </c>
      <c r="H140" s="19" t="s">
        <v>26</v>
      </c>
      <c r="I140" s="17">
        <v>42370</v>
      </c>
      <c r="J140" s="17">
        <v>42735</v>
      </c>
      <c r="K140" s="18" t="s">
        <v>27</v>
      </c>
    </row>
    <row r="141" spans="1:11" ht="12.75">
      <c r="A141" s="18">
        <v>4</v>
      </c>
      <c r="B141" s="19" t="s">
        <v>239</v>
      </c>
      <c r="C141" s="18" t="s">
        <v>240</v>
      </c>
      <c r="D141" s="20" t="s">
        <v>234</v>
      </c>
      <c r="E141" s="38">
        <v>0</v>
      </c>
      <c r="F141" s="21">
        <f t="shared" si="9"/>
        <v>0</v>
      </c>
      <c r="G141" s="39" t="s">
        <v>25</v>
      </c>
      <c r="H141" s="19" t="s">
        <v>26</v>
      </c>
      <c r="I141" s="17">
        <v>42370</v>
      </c>
      <c r="J141" s="17">
        <v>42735</v>
      </c>
      <c r="K141" s="18" t="s">
        <v>27</v>
      </c>
    </row>
    <row r="142" spans="1:11" ht="12.75">
      <c r="A142" s="18">
        <v>5</v>
      </c>
      <c r="B142" s="19" t="s">
        <v>352</v>
      </c>
      <c r="C142" s="18" t="s">
        <v>242</v>
      </c>
      <c r="D142" s="20" t="s">
        <v>234</v>
      </c>
      <c r="E142" s="38">
        <v>10500</v>
      </c>
      <c r="F142" s="21">
        <f t="shared" si="9"/>
        <v>2343.75</v>
      </c>
      <c r="G142" s="39" t="s">
        <v>25</v>
      </c>
      <c r="H142" s="19" t="s">
        <v>26</v>
      </c>
      <c r="I142" s="17">
        <v>42370</v>
      </c>
      <c r="J142" s="17">
        <v>42735</v>
      </c>
      <c r="K142" s="18" t="s">
        <v>27</v>
      </c>
    </row>
    <row r="143" spans="1:11" ht="12.75">
      <c r="A143" s="18">
        <f aca="true" t="shared" si="10" ref="A143:A149">A142+1</f>
        <v>6</v>
      </c>
      <c r="B143" s="19" t="s">
        <v>243</v>
      </c>
      <c r="C143" s="18" t="s">
        <v>244</v>
      </c>
      <c r="D143" s="20" t="s">
        <v>234</v>
      </c>
      <c r="E143" s="38">
        <v>0</v>
      </c>
      <c r="F143" s="21">
        <f t="shared" si="9"/>
        <v>0</v>
      </c>
      <c r="G143" s="39" t="s">
        <v>25</v>
      </c>
      <c r="H143" s="19" t="s">
        <v>26</v>
      </c>
      <c r="I143" s="17">
        <v>42370</v>
      </c>
      <c r="J143" s="17">
        <v>42735</v>
      </c>
      <c r="K143" s="18" t="s">
        <v>27</v>
      </c>
    </row>
    <row r="144" spans="1:11" ht="12.75">
      <c r="A144" s="18">
        <f t="shared" si="10"/>
        <v>7</v>
      </c>
      <c r="B144" s="19" t="s">
        <v>245</v>
      </c>
      <c r="C144" s="18" t="s">
        <v>246</v>
      </c>
      <c r="D144" s="20" t="s">
        <v>234</v>
      </c>
      <c r="E144" s="38">
        <v>9500</v>
      </c>
      <c r="F144" s="21">
        <f t="shared" si="9"/>
        <v>2120.535714285714</v>
      </c>
      <c r="G144" s="39" t="s">
        <v>25</v>
      </c>
      <c r="H144" s="19" t="s">
        <v>26</v>
      </c>
      <c r="I144" s="17">
        <v>42370</v>
      </c>
      <c r="J144" s="17">
        <v>42735</v>
      </c>
      <c r="K144" s="18" t="s">
        <v>27</v>
      </c>
    </row>
    <row r="145" spans="1:11" ht="12.75">
      <c r="A145" s="18">
        <v>8</v>
      </c>
      <c r="B145" s="19" t="s">
        <v>247</v>
      </c>
      <c r="C145" s="18" t="s">
        <v>248</v>
      </c>
      <c r="D145" s="20" t="s">
        <v>234</v>
      </c>
      <c r="E145" s="38">
        <v>0</v>
      </c>
      <c r="F145" s="21">
        <f t="shared" si="9"/>
        <v>0</v>
      </c>
      <c r="G145" s="39" t="s">
        <v>25</v>
      </c>
      <c r="H145" s="19" t="s">
        <v>26</v>
      </c>
      <c r="I145" s="17">
        <v>42370</v>
      </c>
      <c r="J145" s="17">
        <v>42735</v>
      </c>
      <c r="K145" s="18" t="s">
        <v>27</v>
      </c>
    </row>
    <row r="146" spans="1:11" ht="12.75">
      <c r="A146" s="18">
        <v>9</v>
      </c>
      <c r="B146" s="19" t="s">
        <v>249</v>
      </c>
      <c r="C146" s="18" t="s">
        <v>248</v>
      </c>
      <c r="D146" s="20" t="s">
        <v>234</v>
      </c>
      <c r="E146" s="38">
        <v>0</v>
      </c>
      <c r="F146" s="21">
        <f t="shared" si="9"/>
        <v>0</v>
      </c>
      <c r="G146" s="39" t="s">
        <v>25</v>
      </c>
      <c r="H146" s="19" t="s">
        <v>26</v>
      </c>
      <c r="I146" s="17">
        <v>42370</v>
      </c>
      <c r="J146" s="17">
        <v>42735</v>
      </c>
      <c r="K146" s="18" t="s">
        <v>27</v>
      </c>
    </row>
    <row r="147" spans="1:11" ht="12.75">
      <c r="A147" s="18">
        <v>10</v>
      </c>
      <c r="B147" s="19" t="s">
        <v>252</v>
      </c>
      <c r="C147" s="18" t="s">
        <v>251</v>
      </c>
      <c r="D147" s="20" t="s">
        <v>234</v>
      </c>
      <c r="E147" s="38">
        <v>0</v>
      </c>
      <c r="F147" s="21">
        <f t="shared" si="9"/>
        <v>0</v>
      </c>
      <c r="G147" s="39" t="s">
        <v>25</v>
      </c>
      <c r="H147" s="19" t="s">
        <v>26</v>
      </c>
      <c r="I147" s="17">
        <v>42370</v>
      </c>
      <c r="J147" s="17">
        <v>42735</v>
      </c>
      <c r="K147" s="18" t="s">
        <v>27</v>
      </c>
    </row>
    <row r="148" spans="1:11" ht="12.75">
      <c r="A148" s="18">
        <f t="shared" si="10"/>
        <v>11</v>
      </c>
      <c r="B148" s="19" t="s">
        <v>253</v>
      </c>
      <c r="C148" s="18" t="s">
        <v>251</v>
      </c>
      <c r="D148" s="20" t="s">
        <v>234</v>
      </c>
      <c r="E148" s="38">
        <v>0</v>
      </c>
      <c r="F148" s="21">
        <f t="shared" si="9"/>
        <v>0</v>
      </c>
      <c r="G148" s="39" t="s">
        <v>25</v>
      </c>
      <c r="H148" s="19" t="s">
        <v>26</v>
      </c>
      <c r="I148" s="17">
        <v>42370</v>
      </c>
      <c r="J148" s="17">
        <v>42735</v>
      </c>
      <c r="K148" s="18" t="s">
        <v>27</v>
      </c>
    </row>
    <row r="149" spans="1:11" ht="12.75">
      <c r="A149" s="18">
        <f t="shared" si="10"/>
        <v>12</v>
      </c>
      <c r="B149" s="19" t="s">
        <v>353</v>
      </c>
      <c r="C149" s="18" t="s">
        <v>251</v>
      </c>
      <c r="D149" s="20" t="s">
        <v>234</v>
      </c>
      <c r="E149" s="38">
        <v>2500</v>
      </c>
      <c r="F149" s="21">
        <f t="shared" si="9"/>
        <v>558.0357142857142</v>
      </c>
      <c r="G149" s="39" t="s">
        <v>25</v>
      </c>
      <c r="H149" s="19" t="s">
        <v>26</v>
      </c>
      <c r="I149" s="17">
        <v>42370</v>
      </c>
      <c r="J149" s="17">
        <v>42735</v>
      </c>
      <c r="K149" s="18" t="s">
        <v>27</v>
      </c>
    </row>
    <row r="150" spans="1:11" ht="12.75">
      <c r="A150" s="18">
        <v>13</v>
      </c>
      <c r="B150" s="19" t="s">
        <v>355</v>
      </c>
      <c r="C150" s="18" t="s">
        <v>256</v>
      </c>
      <c r="D150" s="20" t="s">
        <v>234</v>
      </c>
      <c r="E150" s="38">
        <v>10000</v>
      </c>
      <c r="F150" s="21">
        <f t="shared" si="9"/>
        <v>2232.142857142857</v>
      </c>
      <c r="G150" s="39" t="s">
        <v>25</v>
      </c>
      <c r="H150" s="19" t="s">
        <v>26</v>
      </c>
      <c r="I150" s="17">
        <v>42370</v>
      </c>
      <c r="J150" s="17">
        <v>42735</v>
      </c>
      <c r="K150" s="18" t="s">
        <v>27</v>
      </c>
    </row>
    <row r="151" spans="1:11" ht="12.75">
      <c r="A151" s="18">
        <v>14</v>
      </c>
      <c r="B151" s="19" t="s">
        <v>356</v>
      </c>
      <c r="C151" s="18" t="s">
        <v>258</v>
      </c>
      <c r="D151" s="20" t="s">
        <v>234</v>
      </c>
      <c r="E151" s="38">
        <v>0</v>
      </c>
      <c r="F151" s="21">
        <f t="shared" si="9"/>
        <v>0</v>
      </c>
      <c r="G151" s="39" t="s">
        <v>25</v>
      </c>
      <c r="H151" s="19" t="s">
        <v>26</v>
      </c>
      <c r="I151" s="17">
        <v>42370</v>
      </c>
      <c r="J151" s="17">
        <v>42735</v>
      </c>
      <c r="K151" s="18" t="s">
        <v>27</v>
      </c>
    </row>
    <row r="152" spans="1:11" ht="12.75">
      <c r="A152" s="18">
        <v>15</v>
      </c>
      <c r="B152" s="19" t="s">
        <v>357</v>
      </c>
      <c r="C152" s="18" t="s">
        <v>260</v>
      </c>
      <c r="D152" s="20" t="s">
        <v>234</v>
      </c>
      <c r="E152" s="38">
        <v>17500</v>
      </c>
      <c r="F152" s="21">
        <f t="shared" si="9"/>
        <v>3906.2499999999995</v>
      </c>
      <c r="G152" s="39" t="s">
        <v>25</v>
      </c>
      <c r="H152" s="19" t="s">
        <v>26</v>
      </c>
      <c r="I152" s="17">
        <v>42370</v>
      </c>
      <c r="J152" s="17">
        <v>42735</v>
      </c>
      <c r="K152" s="18" t="s">
        <v>27</v>
      </c>
    </row>
    <row r="153" spans="1:11" ht="12.75">
      <c r="A153" s="18">
        <v>16</v>
      </c>
      <c r="B153" s="19" t="s">
        <v>269</v>
      </c>
      <c r="C153" s="18" t="s">
        <v>260</v>
      </c>
      <c r="D153" s="20" t="s">
        <v>234</v>
      </c>
      <c r="E153" s="38">
        <v>1200</v>
      </c>
      <c r="F153" s="21">
        <f t="shared" si="9"/>
        <v>267.85714285714283</v>
      </c>
      <c r="G153" s="39" t="s">
        <v>25</v>
      </c>
      <c r="H153" s="19" t="s">
        <v>26</v>
      </c>
      <c r="I153" s="17">
        <v>42370</v>
      </c>
      <c r="J153" s="17">
        <v>42735</v>
      </c>
      <c r="K153" s="18" t="s">
        <v>27</v>
      </c>
    </row>
    <row r="154" spans="1:11" ht="12.75">
      <c r="A154" s="18">
        <f>A153+1</f>
        <v>17</v>
      </c>
      <c r="B154" s="19" t="s">
        <v>263</v>
      </c>
      <c r="C154" s="18" t="s">
        <v>264</v>
      </c>
      <c r="D154" s="20" t="s">
        <v>234</v>
      </c>
      <c r="E154" s="38">
        <v>4500</v>
      </c>
      <c r="F154" s="21">
        <f t="shared" si="9"/>
        <v>1004.4642857142857</v>
      </c>
      <c r="G154" s="39" t="s">
        <v>25</v>
      </c>
      <c r="H154" s="19" t="s">
        <v>26</v>
      </c>
      <c r="I154" s="17">
        <v>42370</v>
      </c>
      <c r="J154" s="17">
        <v>42735</v>
      </c>
      <c r="K154" s="18" t="s">
        <v>27</v>
      </c>
    </row>
    <row r="155" spans="1:11" ht="12.75">
      <c r="A155" s="18">
        <v>18</v>
      </c>
      <c r="B155" s="19" t="s">
        <v>265</v>
      </c>
      <c r="C155" s="18" t="s">
        <v>266</v>
      </c>
      <c r="D155" s="20" t="s">
        <v>234</v>
      </c>
      <c r="E155" s="38">
        <v>700</v>
      </c>
      <c r="F155" s="21">
        <f t="shared" si="9"/>
        <v>156.24999999999997</v>
      </c>
      <c r="G155" s="39" t="s">
        <v>25</v>
      </c>
      <c r="H155" s="19" t="s">
        <v>26</v>
      </c>
      <c r="I155" s="17">
        <v>42370</v>
      </c>
      <c r="J155" s="17">
        <v>42735</v>
      </c>
      <c r="K155" s="18" t="s">
        <v>27</v>
      </c>
    </row>
    <row r="156" spans="1:11" ht="12.75">
      <c r="A156" s="18">
        <f>A155+1</f>
        <v>19</v>
      </c>
      <c r="B156" s="19" t="s">
        <v>267</v>
      </c>
      <c r="C156" s="18" t="s">
        <v>268</v>
      </c>
      <c r="D156" s="20" t="s">
        <v>234</v>
      </c>
      <c r="E156" s="38">
        <v>7000</v>
      </c>
      <c r="F156" s="21">
        <f t="shared" si="9"/>
        <v>1562.4999999999998</v>
      </c>
      <c r="G156" s="39" t="s">
        <v>25</v>
      </c>
      <c r="H156" s="19" t="s">
        <v>26</v>
      </c>
      <c r="I156" s="17">
        <v>42370</v>
      </c>
      <c r="J156" s="17">
        <v>42735</v>
      </c>
      <c r="K156" s="18" t="s">
        <v>27</v>
      </c>
    </row>
    <row r="157" spans="1:11" ht="12.75">
      <c r="A157" s="18">
        <v>20</v>
      </c>
      <c r="B157" s="19" t="s">
        <v>358</v>
      </c>
      <c r="C157" s="18" t="s">
        <v>270</v>
      </c>
      <c r="D157" s="20" t="s">
        <v>271</v>
      </c>
      <c r="E157" s="38">
        <v>2800</v>
      </c>
      <c r="F157" s="21">
        <f t="shared" si="9"/>
        <v>624.9999999999999</v>
      </c>
      <c r="G157" s="39" t="s">
        <v>25</v>
      </c>
      <c r="H157" s="19" t="s">
        <v>26</v>
      </c>
      <c r="I157" s="17">
        <v>42370</v>
      </c>
      <c r="J157" s="17">
        <v>42735</v>
      </c>
      <c r="K157" s="18" t="s">
        <v>27</v>
      </c>
    </row>
    <row r="158" spans="1:11" ht="25.5">
      <c r="A158" s="22">
        <v>21</v>
      </c>
      <c r="B158" s="23" t="s">
        <v>272</v>
      </c>
      <c r="C158" s="22" t="s">
        <v>268</v>
      </c>
      <c r="D158" s="24" t="s">
        <v>234</v>
      </c>
      <c r="E158" s="25">
        <v>2000</v>
      </c>
      <c r="F158" s="37">
        <f t="shared" si="9"/>
        <v>446.4285714285714</v>
      </c>
      <c r="G158" s="22" t="s">
        <v>25</v>
      </c>
      <c r="H158" s="23" t="s">
        <v>26</v>
      </c>
      <c r="I158" s="17">
        <v>42370</v>
      </c>
      <c r="J158" s="17">
        <v>42735</v>
      </c>
      <c r="K158" s="22" t="s">
        <v>27</v>
      </c>
    </row>
    <row r="159" spans="1:11" ht="12.75">
      <c r="A159" s="40">
        <f>A158+1</f>
        <v>22</v>
      </c>
      <c r="B159" s="41" t="s">
        <v>112</v>
      </c>
      <c r="C159" s="29"/>
      <c r="D159" s="30" t="s">
        <v>234</v>
      </c>
      <c r="E159" s="31">
        <f>SUM(E138:E158)</f>
        <v>86667</v>
      </c>
      <c r="F159" s="32">
        <f t="shared" si="9"/>
        <v>19345.312499999996</v>
      </c>
      <c r="G159" s="42"/>
      <c r="H159" s="47"/>
      <c r="I159" s="85"/>
      <c r="J159" s="34"/>
      <c r="K159" s="35"/>
    </row>
    <row r="160" spans="1:11" ht="12.75">
      <c r="A160" s="13">
        <v>1</v>
      </c>
      <c r="B160" s="14" t="s">
        <v>273</v>
      </c>
      <c r="C160" s="13" t="s">
        <v>274</v>
      </c>
      <c r="D160" s="15" t="s">
        <v>275</v>
      </c>
      <c r="E160" s="16">
        <v>1000</v>
      </c>
      <c r="F160" s="37">
        <f t="shared" si="9"/>
        <v>223.2142857142857</v>
      </c>
      <c r="G160" s="13" t="s">
        <v>25</v>
      </c>
      <c r="H160" s="14" t="s">
        <v>26</v>
      </c>
      <c r="I160" s="17">
        <v>42370</v>
      </c>
      <c r="J160" s="17">
        <v>42735</v>
      </c>
      <c r="K160" s="13" t="s">
        <v>27</v>
      </c>
    </row>
    <row r="161" spans="1:11" ht="12.75">
      <c r="A161" s="18">
        <f>A160+1</f>
        <v>2</v>
      </c>
      <c r="B161" s="19" t="s">
        <v>276</v>
      </c>
      <c r="C161" s="18" t="s">
        <v>277</v>
      </c>
      <c r="D161" s="20" t="s">
        <v>275</v>
      </c>
      <c r="E161" s="38">
        <v>1000</v>
      </c>
      <c r="F161" s="21">
        <f t="shared" si="9"/>
        <v>223.2142857142857</v>
      </c>
      <c r="G161" s="39" t="s">
        <v>25</v>
      </c>
      <c r="H161" s="19" t="s">
        <v>26</v>
      </c>
      <c r="I161" s="17">
        <v>42370</v>
      </c>
      <c r="J161" s="17">
        <v>42735</v>
      </c>
      <c r="K161" s="18" t="s">
        <v>27</v>
      </c>
    </row>
    <row r="162" spans="1:11" ht="12.75">
      <c r="A162" s="18">
        <v>3</v>
      </c>
      <c r="B162" s="19" t="s">
        <v>278</v>
      </c>
      <c r="C162" s="18" t="s">
        <v>279</v>
      </c>
      <c r="D162" s="20" t="s">
        <v>275</v>
      </c>
      <c r="E162" s="38">
        <v>1000</v>
      </c>
      <c r="F162" s="21">
        <f t="shared" si="9"/>
        <v>223.2142857142857</v>
      </c>
      <c r="G162" s="39" t="s">
        <v>25</v>
      </c>
      <c r="H162" s="19" t="s">
        <v>26</v>
      </c>
      <c r="I162" s="17">
        <v>42370</v>
      </c>
      <c r="J162" s="17">
        <v>42735</v>
      </c>
      <c r="K162" s="18" t="s">
        <v>27</v>
      </c>
    </row>
    <row r="163" spans="1:11" ht="25.5">
      <c r="A163" s="18">
        <v>4</v>
      </c>
      <c r="B163" s="19" t="s">
        <v>282</v>
      </c>
      <c r="C163" s="18" t="s">
        <v>283</v>
      </c>
      <c r="D163" s="20" t="s">
        <v>275</v>
      </c>
      <c r="E163" s="38">
        <v>1000</v>
      </c>
      <c r="F163" s="21">
        <f t="shared" si="9"/>
        <v>223.2142857142857</v>
      </c>
      <c r="G163" s="39" t="s">
        <v>25</v>
      </c>
      <c r="H163" s="19" t="s">
        <v>26</v>
      </c>
      <c r="I163" s="17">
        <v>42370</v>
      </c>
      <c r="J163" s="17">
        <v>42735</v>
      </c>
      <c r="K163" s="18" t="s">
        <v>27</v>
      </c>
    </row>
    <row r="164" spans="1:11" ht="12.75">
      <c r="A164" s="18">
        <v>5</v>
      </c>
      <c r="B164" s="19" t="s">
        <v>261</v>
      </c>
      <c r="C164" s="18" t="s">
        <v>262</v>
      </c>
      <c r="D164" s="20" t="s">
        <v>234</v>
      </c>
      <c r="E164" s="38">
        <v>1000</v>
      </c>
      <c r="F164" s="21">
        <f t="shared" si="9"/>
        <v>223.2142857142857</v>
      </c>
      <c r="G164" s="39" t="s">
        <v>25</v>
      </c>
      <c r="H164" s="19" t="s">
        <v>26</v>
      </c>
      <c r="I164" s="17">
        <v>42370</v>
      </c>
      <c r="J164" s="17">
        <v>42735</v>
      </c>
      <c r="K164" s="18" t="s">
        <v>27</v>
      </c>
    </row>
    <row r="165" spans="1:11" ht="12.75">
      <c r="A165" s="18">
        <v>6</v>
      </c>
      <c r="B165" s="19" t="s">
        <v>250</v>
      </c>
      <c r="C165" s="18" t="s">
        <v>251</v>
      </c>
      <c r="D165" s="20" t="s">
        <v>234</v>
      </c>
      <c r="E165" s="38">
        <v>1000</v>
      </c>
      <c r="F165" s="21">
        <f t="shared" si="9"/>
        <v>223.2142857142857</v>
      </c>
      <c r="G165" s="39" t="s">
        <v>25</v>
      </c>
      <c r="H165" s="19" t="s">
        <v>26</v>
      </c>
      <c r="I165" s="17">
        <v>42370</v>
      </c>
      <c r="J165" s="17">
        <v>42735</v>
      </c>
      <c r="K165" s="18" t="s">
        <v>27</v>
      </c>
    </row>
    <row r="166" spans="1:11" ht="12.75">
      <c r="A166" s="18">
        <v>7</v>
      </c>
      <c r="B166" s="19" t="s">
        <v>284</v>
      </c>
      <c r="C166" s="18" t="s">
        <v>285</v>
      </c>
      <c r="D166" s="20" t="s">
        <v>275</v>
      </c>
      <c r="E166" s="38">
        <v>500</v>
      </c>
      <c r="F166" s="21">
        <f aca="true" t="shared" si="11" ref="F166:F193">E166/4.48</f>
        <v>111.60714285714285</v>
      </c>
      <c r="G166" s="39" t="s">
        <v>25</v>
      </c>
      <c r="H166" s="19" t="s">
        <v>26</v>
      </c>
      <c r="I166" s="17">
        <v>42370</v>
      </c>
      <c r="J166" s="17">
        <v>42735</v>
      </c>
      <c r="K166" s="18" t="s">
        <v>27</v>
      </c>
    </row>
    <row r="167" spans="1:11" ht="12.75">
      <c r="A167" s="18">
        <v>8</v>
      </c>
      <c r="B167" s="19" t="s">
        <v>286</v>
      </c>
      <c r="C167" s="18" t="s">
        <v>287</v>
      </c>
      <c r="D167" s="20" t="s">
        <v>275</v>
      </c>
      <c r="E167" s="38">
        <v>500</v>
      </c>
      <c r="F167" s="21">
        <f t="shared" si="11"/>
        <v>111.60714285714285</v>
      </c>
      <c r="G167" s="39" t="s">
        <v>25</v>
      </c>
      <c r="H167" s="19" t="s">
        <v>26</v>
      </c>
      <c r="I167" s="17">
        <v>42370</v>
      </c>
      <c r="J167" s="17">
        <v>42735</v>
      </c>
      <c r="K167" s="18" t="s">
        <v>27</v>
      </c>
    </row>
    <row r="168" spans="1:11" ht="12.75">
      <c r="A168" s="18">
        <v>9</v>
      </c>
      <c r="B168" s="19" t="s">
        <v>288</v>
      </c>
      <c r="C168" s="18" t="s">
        <v>289</v>
      </c>
      <c r="D168" s="20" t="s">
        <v>275</v>
      </c>
      <c r="E168" s="38">
        <v>1000</v>
      </c>
      <c r="F168" s="21">
        <f t="shared" si="11"/>
        <v>223.2142857142857</v>
      </c>
      <c r="G168" s="39" t="s">
        <v>25</v>
      </c>
      <c r="H168" s="19" t="s">
        <v>26</v>
      </c>
      <c r="I168" s="17">
        <v>42370</v>
      </c>
      <c r="J168" s="17">
        <v>42735</v>
      </c>
      <c r="K168" s="18" t="s">
        <v>27</v>
      </c>
    </row>
    <row r="169" spans="1:11" ht="12.75">
      <c r="A169" s="22">
        <v>9</v>
      </c>
      <c r="B169" s="19" t="s">
        <v>371</v>
      </c>
      <c r="C169" s="18" t="s">
        <v>350</v>
      </c>
      <c r="D169" s="20" t="s">
        <v>275</v>
      </c>
      <c r="E169" s="38">
        <v>2000</v>
      </c>
      <c r="F169" s="25">
        <f t="shared" si="11"/>
        <v>446.4285714285714</v>
      </c>
      <c r="G169" s="39" t="s">
        <v>25</v>
      </c>
      <c r="H169" s="23" t="s">
        <v>26</v>
      </c>
      <c r="I169" s="17">
        <v>42370</v>
      </c>
      <c r="J169" s="17">
        <v>42735</v>
      </c>
      <c r="K169" s="18" t="s">
        <v>27</v>
      </c>
    </row>
    <row r="170" spans="1:11" ht="12.75">
      <c r="A170" s="22">
        <v>10</v>
      </c>
      <c r="B170" s="19" t="s">
        <v>372</v>
      </c>
      <c r="C170" s="18" t="s">
        <v>289</v>
      </c>
      <c r="D170" s="20" t="s">
        <v>275</v>
      </c>
      <c r="E170" s="38">
        <v>1333</v>
      </c>
      <c r="F170" s="25">
        <f t="shared" si="11"/>
        <v>297.54464285714283</v>
      </c>
      <c r="G170" s="39" t="s">
        <v>25</v>
      </c>
      <c r="H170" s="23" t="s">
        <v>26</v>
      </c>
      <c r="I170" s="17">
        <v>42370</v>
      </c>
      <c r="J170" s="17">
        <v>42735</v>
      </c>
      <c r="K170" s="18" t="s">
        <v>27</v>
      </c>
    </row>
    <row r="171" spans="1:11" ht="13.5" thickBot="1">
      <c r="A171" s="22">
        <v>11</v>
      </c>
      <c r="B171" s="19" t="s">
        <v>290</v>
      </c>
      <c r="C171" s="18" t="s">
        <v>291</v>
      </c>
      <c r="D171" s="20" t="s">
        <v>275</v>
      </c>
      <c r="E171" s="38">
        <v>2000</v>
      </c>
      <c r="F171" s="25">
        <f t="shared" si="11"/>
        <v>446.4285714285714</v>
      </c>
      <c r="G171" s="39" t="s">
        <v>25</v>
      </c>
      <c r="H171" s="23" t="s">
        <v>26</v>
      </c>
      <c r="I171" s="17">
        <v>42370</v>
      </c>
      <c r="J171" s="17">
        <v>42735</v>
      </c>
      <c r="K171" s="18" t="s">
        <v>27</v>
      </c>
    </row>
    <row r="172" spans="1:11" ht="12.75">
      <c r="A172" s="40">
        <v>12</v>
      </c>
      <c r="B172" s="41" t="s">
        <v>112</v>
      </c>
      <c r="C172" s="29"/>
      <c r="D172" s="30" t="s">
        <v>275</v>
      </c>
      <c r="E172" s="31">
        <f>SUM(E160:E171)</f>
        <v>13333</v>
      </c>
      <c r="F172" s="32">
        <f t="shared" si="11"/>
        <v>2976.116071428571</v>
      </c>
      <c r="G172" s="42"/>
      <c r="H172" s="47"/>
      <c r="I172" s="85"/>
      <c r="J172" s="34"/>
      <c r="K172" s="35"/>
    </row>
    <row r="173" spans="1:11" ht="12.75">
      <c r="A173" s="59">
        <v>1</v>
      </c>
      <c r="B173" s="100" t="s">
        <v>292</v>
      </c>
      <c r="C173" s="59" t="s">
        <v>293</v>
      </c>
      <c r="D173" s="63" t="s">
        <v>294</v>
      </c>
      <c r="E173" s="64">
        <v>833</v>
      </c>
      <c r="F173" s="26">
        <f t="shared" si="11"/>
        <v>185.93749999999997</v>
      </c>
      <c r="G173" s="65" t="s">
        <v>25</v>
      </c>
      <c r="H173" s="100" t="s">
        <v>26</v>
      </c>
      <c r="I173" s="17">
        <v>42370</v>
      </c>
      <c r="J173" s="17">
        <v>42735</v>
      </c>
      <c r="K173" s="59" t="s">
        <v>27</v>
      </c>
    </row>
    <row r="174" spans="1:11" ht="12.75">
      <c r="A174" s="40">
        <v>2</v>
      </c>
      <c r="B174" s="41" t="s">
        <v>112</v>
      </c>
      <c r="C174" s="29"/>
      <c r="D174" s="30" t="s">
        <v>294</v>
      </c>
      <c r="E174" s="31">
        <v>833</v>
      </c>
      <c r="F174" s="32">
        <f t="shared" si="11"/>
        <v>185.93749999999997</v>
      </c>
      <c r="G174" s="42"/>
      <c r="H174" s="47"/>
      <c r="I174" s="85"/>
      <c r="J174" s="101"/>
      <c r="K174" s="40"/>
    </row>
    <row r="175" spans="1:11" ht="25.5">
      <c r="A175" s="102">
        <v>1</v>
      </c>
      <c r="B175" s="14" t="s">
        <v>295</v>
      </c>
      <c r="C175" s="103" t="s">
        <v>296</v>
      </c>
      <c r="D175" s="48" t="s">
        <v>297</v>
      </c>
      <c r="E175" s="50">
        <v>25000</v>
      </c>
      <c r="F175" s="16">
        <f t="shared" si="11"/>
        <v>5580.357142857142</v>
      </c>
      <c r="G175" s="39" t="s">
        <v>25</v>
      </c>
      <c r="H175" s="14" t="s">
        <v>26</v>
      </c>
      <c r="I175" s="17">
        <v>42370</v>
      </c>
      <c r="J175" s="17">
        <v>42735</v>
      </c>
      <c r="K175" s="13" t="s">
        <v>27</v>
      </c>
    </row>
    <row r="176" spans="1:11" s="60" customFormat="1" ht="12.75">
      <c r="A176" s="105">
        <v>2</v>
      </c>
      <c r="B176" s="23" t="s">
        <v>298</v>
      </c>
      <c r="C176" s="106" t="s">
        <v>299</v>
      </c>
      <c r="D176" s="63" t="s">
        <v>297</v>
      </c>
      <c r="E176" s="64">
        <v>13333</v>
      </c>
      <c r="F176" s="25">
        <f t="shared" si="11"/>
        <v>2976.116071428571</v>
      </c>
      <c r="G176" s="65" t="s">
        <v>25</v>
      </c>
      <c r="H176" s="23" t="s">
        <v>26</v>
      </c>
      <c r="I176" s="17">
        <v>42370</v>
      </c>
      <c r="J176" s="17">
        <v>42735</v>
      </c>
      <c r="K176" s="141" t="s">
        <v>27</v>
      </c>
    </row>
    <row r="177" spans="1:43" s="42" customFormat="1" ht="12.75">
      <c r="A177" s="108">
        <v>3</v>
      </c>
      <c r="B177" s="28" t="s">
        <v>112</v>
      </c>
      <c r="C177" s="29"/>
      <c r="D177" s="30" t="s">
        <v>297</v>
      </c>
      <c r="E177" s="31">
        <f>SUM(E175:E176)</f>
        <v>38333</v>
      </c>
      <c r="F177" s="32">
        <f t="shared" si="11"/>
        <v>8556.473214285714</v>
      </c>
      <c r="H177" s="47"/>
      <c r="I177" s="85"/>
      <c r="J177" s="34"/>
      <c r="K177" s="2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</row>
    <row r="178" spans="1:43" ht="25.5">
      <c r="A178" s="22">
        <v>1</v>
      </c>
      <c r="B178" s="23" t="s">
        <v>300</v>
      </c>
      <c r="C178" s="22" t="s">
        <v>301</v>
      </c>
      <c r="D178" s="24" t="s">
        <v>302</v>
      </c>
      <c r="E178" s="73">
        <v>45000</v>
      </c>
      <c r="F178" s="26">
        <f t="shared" si="11"/>
        <v>10044.642857142857</v>
      </c>
      <c r="G178" s="74" t="s">
        <v>25</v>
      </c>
      <c r="H178" s="100" t="s">
        <v>26</v>
      </c>
      <c r="I178" s="17">
        <v>42370</v>
      </c>
      <c r="J178" s="17">
        <v>42735</v>
      </c>
      <c r="K178" s="22" t="s">
        <v>27</v>
      </c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spans="1:43" ht="12.75">
      <c r="A179" s="40">
        <v>2</v>
      </c>
      <c r="B179" s="41" t="s">
        <v>112</v>
      </c>
      <c r="C179" s="29"/>
      <c r="D179" s="30" t="s">
        <v>302</v>
      </c>
      <c r="E179" s="31">
        <v>45000</v>
      </c>
      <c r="F179" s="32">
        <f t="shared" si="11"/>
        <v>10044.642857142857</v>
      </c>
      <c r="G179" s="42"/>
      <c r="H179" s="47"/>
      <c r="I179" s="85"/>
      <c r="J179" s="34"/>
      <c r="K179" s="35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</row>
    <row r="180" spans="1:43" ht="12.75">
      <c r="A180" s="13">
        <v>1</v>
      </c>
      <c r="B180" s="14" t="s">
        <v>303</v>
      </c>
      <c r="C180" s="13" t="s">
        <v>304</v>
      </c>
      <c r="D180" s="15" t="s">
        <v>305</v>
      </c>
      <c r="E180" s="99">
        <v>300</v>
      </c>
      <c r="F180" s="16">
        <f t="shared" si="11"/>
        <v>66.96428571428571</v>
      </c>
      <c r="G180" s="71" t="s">
        <v>25</v>
      </c>
      <c r="H180" s="14" t="s">
        <v>26</v>
      </c>
      <c r="I180" s="17">
        <v>42370</v>
      </c>
      <c r="J180" s="17">
        <v>42735</v>
      </c>
      <c r="K180" s="13" t="s">
        <v>308</v>
      </c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</row>
    <row r="181" spans="1:43" ht="12.75">
      <c r="A181" s="18">
        <v>2</v>
      </c>
      <c r="B181" s="19" t="s">
        <v>307</v>
      </c>
      <c r="C181" s="18" t="s">
        <v>64</v>
      </c>
      <c r="D181" s="20" t="s">
        <v>305</v>
      </c>
      <c r="E181" s="38">
        <v>100</v>
      </c>
      <c r="F181" s="21">
        <f t="shared" si="11"/>
        <v>22.32142857142857</v>
      </c>
      <c r="G181" s="39" t="s">
        <v>25</v>
      </c>
      <c r="H181" s="19" t="s">
        <v>26</v>
      </c>
      <c r="I181" s="17">
        <v>42370</v>
      </c>
      <c r="J181" s="17">
        <v>42735</v>
      </c>
      <c r="K181" s="13" t="s">
        <v>308</v>
      </c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</row>
    <row r="182" spans="1:43" ht="12.75">
      <c r="A182" s="18">
        <v>3</v>
      </c>
      <c r="B182" s="19" t="s">
        <v>309</v>
      </c>
      <c r="C182" s="18" t="s">
        <v>64</v>
      </c>
      <c r="D182" s="20" t="s">
        <v>305</v>
      </c>
      <c r="E182" s="38">
        <v>300</v>
      </c>
      <c r="F182" s="21">
        <f t="shared" si="11"/>
        <v>66.96428571428571</v>
      </c>
      <c r="G182" s="39" t="s">
        <v>25</v>
      </c>
      <c r="H182" s="19" t="s">
        <v>26</v>
      </c>
      <c r="I182" s="17">
        <v>42370</v>
      </c>
      <c r="J182" s="17">
        <v>42735</v>
      </c>
      <c r="K182" s="13" t="s">
        <v>308</v>
      </c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</row>
    <row r="183" spans="1:43" ht="12.75">
      <c r="A183" s="22">
        <v>4</v>
      </c>
      <c r="B183" s="23" t="s">
        <v>310</v>
      </c>
      <c r="C183" s="22" t="s">
        <v>311</v>
      </c>
      <c r="D183" s="24" t="s">
        <v>305</v>
      </c>
      <c r="E183" s="73">
        <v>1500</v>
      </c>
      <c r="F183" s="21">
        <f t="shared" si="11"/>
        <v>334.82142857142856</v>
      </c>
      <c r="G183" s="39" t="s">
        <v>25</v>
      </c>
      <c r="H183" s="19" t="s">
        <v>26</v>
      </c>
      <c r="I183" s="17">
        <v>42370</v>
      </c>
      <c r="J183" s="17">
        <v>42735</v>
      </c>
      <c r="K183" s="13" t="s">
        <v>308</v>
      </c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</row>
    <row r="184" spans="1:43" ht="12.75">
      <c r="A184" s="22">
        <v>5</v>
      </c>
      <c r="B184" s="23" t="s">
        <v>312</v>
      </c>
      <c r="C184" s="22" t="s">
        <v>313</v>
      </c>
      <c r="D184" s="24" t="s">
        <v>305</v>
      </c>
      <c r="E184" s="73">
        <v>1967</v>
      </c>
      <c r="F184" s="25">
        <f t="shared" si="11"/>
        <v>439.06249999999994</v>
      </c>
      <c r="G184" s="74" t="s">
        <v>25</v>
      </c>
      <c r="H184" s="23" t="s">
        <v>26</v>
      </c>
      <c r="I184" s="17">
        <v>42370</v>
      </c>
      <c r="J184" s="17">
        <v>42735</v>
      </c>
      <c r="K184" s="13" t="s">
        <v>308</v>
      </c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</row>
    <row r="185" spans="1:43" s="42" customFormat="1" ht="12.75">
      <c r="A185" s="27">
        <v>6</v>
      </c>
      <c r="B185" s="28" t="s">
        <v>112</v>
      </c>
      <c r="C185" s="29"/>
      <c r="D185" s="30" t="s">
        <v>305</v>
      </c>
      <c r="E185" s="31">
        <f>SUM(E180:E184)</f>
        <v>4167</v>
      </c>
      <c r="F185" s="32">
        <f t="shared" si="11"/>
        <v>930.1339285714284</v>
      </c>
      <c r="H185" s="47"/>
      <c r="I185" s="85"/>
      <c r="J185" s="101"/>
      <c r="K185" s="75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</row>
    <row r="186" spans="1:11" s="69" customFormat="1" ht="12.75">
      <c r="A186" s="59">
        <v>1</v>
      </c>
      <c r="B186" s="100" t="s">
        <v>314</v>
      </c>
      <c r="C186" s="59" t="s">
        <v>315</v>
      </c>
      <c r="D186" s="63" t="s">
        <v>316</v>
      </c>
      <c r="E186" s="64">
        <v>5000</v>
      </c>
      <c r="F186" s="26">
        <f t="shared" si="11"/>
        <v>1116.0714285714284</v>
      </c>
      <c r="G186" s="65" t="s">
        <v>25</v>
      </c>
      <c r="H186" s="100" t="s">
        <v>26</v>
      </c>
      <c r="I186" s="17">
        <v>42370</v>
      </c>
      <c r="J186" s="17">
        <v>42735</v>
      </c>
      <c r="K186" s="59" t="s">
        <v>27</v>
      </c>
    </row>
    <row r="187" spans="1:43" s="78" customFormat="1" ht="12.75">
      <c r="A187" s="76">
        <v>2</v>
      </c>
      <c r="B187" s="28" t="s">
        <v>112</v>
      </c>
      <c r="C187" s="77"/>
      <c r="D187" s="30" t="s">
        <v>316</v>
      </c>
      <c r="E187" s="31">
        <v>5000</v>
      </c>
      <c r="F187" s="32">
        <f t="shared" si="11"/>
        <v>1116.0714285714284</v>
      </c>
      <c r="H187" s="47"/>
      <c r="I187" s="79"/>
      <c r="J187" s="109"/>
      <c r="K187" s="77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</row>
    <row r="188" spans="1:43" ht="12.75">
      <c r="A188" s="59">
        <v>1</v>
      </c>
      <c r="B188" s="100" t="s">
        <v>317</v>
      </c>
      <c r="C188" s="59" t="s">
        <v>318</v>
      </c>
      <c r="D188" s="63" t="s">
        <v>319</v>
      </c>
      <c r="E188" s="110">
        <v>2500</v>
      </c>
      <c r="F188" s="26">
        <f t="shared" si="11"/>
        <v>558.0357142857142</v>
      </c>
      <c r="G188" s="39" t="s">
        <v>25</v>
      </c>
      <c r="H188" s="19" t="s">
        <v>26</v>
      </c>
      <c r="I188" s="17">
        <v>42370</v>
      </c>
      <c r="J188" s="17">
        <v>42735</v>
      </c>
      <c r="K188" s="18" t="s">
        <v>27</v>
      </c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</row>
    <row r="189" spans="1:43" s="78" customFormat="1" ht="12.75">
      <c r="A189" s="76">
        <v>2</v>
      </c>
      <c r="B189" s="28" t="s">
        <v>112</v>
      </c>
      <c r="C189" s="77"/>
      <c r="D189" s="30" t="s">
        <v>319</v>
      </c>
      <c r="E189" s="31">
        <v>2500</v>
      </c>
      <c r="F189" s="32">
        <f t="shared" si="11"/>
        <v>558.0357142857142</v>
      </c>
      <c r="H189" s="47"/>
      <c r="I189" s="79"/>
      <c r="J189" s="109"/>
      <c r="K189" s="77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</row>
    <row r="190" spans="1:43" ht="13.5" thickBot="1">
      <c r="A190" s="59">
        <v>1</v>
      </c>
      <c r="B190" s="23" t="s">
        <v>363</v>
      </c>
      <c r="C190" s="22" t="s">
        <v>373</v>
      </c>
      <c r="D190" s="24" t="s">
        <v>364</v>
      </c>
      <c r="E190" s="73">
        <v>2500</v>
      </c>
      <c r="F190" s="26">
        <f t="shared" si="11"/>
        <v>558.0357142857142</v>
      </c>
      <c r="G190" s="74" t="s">
        <v>25</v>
      </c>
      <c r="H190" s="100" t="s">
        <v>26</v>
      </c>
      <c r="I190" s="17">
        <v>42370</v>
      </c>
      <c r="J190" s="17">
        <v>42735</v>
      </c>
      <c r="K190" s="22" t="s">
        <v>27</v>
      </c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</row>
    <row r="191" spans="1:43" s="78" customFormat="1" ht="13.5" thickBot="1">
      <c r="A191" s="193">
        <v>2</v>
      </c>
      <c r="B191" s="192" t="s">
        <v>112</v>
      </c>
      <c r="C191" s="75"/>
      <c r="D191" s="112" t="s">
        <v>364</v>
      </c>
      <c r="E191" s="113">
        <v>2500</v>
      </c>
      <c r="F191" s="32">
        <f t="shared" si="11"/>
        <v>558.0357142857142</v>
      </c>
      <c r="G191" s="114"/>
      <c r="I191" s="115"/>
      <c r="J191" s="116"/>
      <c r="K191" s="75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</row>
    <row r="192" spans="1:43" ht="13.5" thickBot="1">
      <c r="A192" s="59">
        <v>1</v>
      </c>
      <c r="B192" s="23" t="s">
        <v>365</v>
      </c>
      <c r="C192" s="22" t="s">
        <v>377</v>
      </c>
      <c r="D192" s="24" t="s">
        <v>347</v>
      </c>
      <c r="E192" s="73">
        <v>1667</v>
      </c>
      <c r="F192" s="26">
        <f t="shared" si="11"/>
        <v>372.0982142857143</v>
      </c>
      <c r="G192" s="74" t="s">
        <v>25</v>
      </c>
      <c r="H192" s="100" t="s">
        <v>26</v>
      </c>
      <c r="I192" s="17">
        <v>42370</v>
      </c>
      <c r="J192" s="17">
        <v>42735</v>
      </c>
      <c r="K192" s="22" t="s">
        <v>27</v>
      </c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</row>
    <row r="193" spans="1:43" s="78" customFormat="1" ht="13.5" thickBot="1">
      <c r="A193" s="193">
        <v>2</v>
      </c>
      <c r="B193" s="192" t="s">
        <v>112</v>
      </c>
      <c r="C193" s="75"/>
      <c r="D193" s="112" t="s">
        <v>347</v>
      </c>
      <c r="E193" s="113">
        <v>1667</v>
      </c>
      <c r="F193" s="32">
        <f t="shared" si="11"/>
        <v>372.0982142857143</v>
      </c>
      <c r="G193" s="114"/>
      <c r="I193" s="115"/>
      <c r="J193" s="116"/>
      <c r="K193" s="75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</row>
    <row r="194" spans="1:43" ht="13.5" thickBot="1">
      <c r="A194" s="59">
        <v>1</v>
      </c>
      <c r="B194" s="23" t="s">
        <v>360</v>
      </c>
      <c r="C194" s="191" t="s">
        <v>378</v>
      </c>
      <c r="D194" s="24" t="s">
        <v>361</v>
      </c>
      <c r="E194" s="73">
        <v>108333</v>
      </c>
      <c r="F194" s="26">
        <f>E194/4.45</f>
        <v>24344.494382022473</v>
      </c>
      <c r="G194" s="74" t="s">
        <v>25</v>
      </c>
      <c r="H194" s="100" t="s">
        <v>26</v>
      </c>
      <c r="I194" s="17">
        <v>42370</v>
      </c>
      <c r="J194" s="17">
        <v>42735</v>
      </c>
      <c r="K194" s="22" t="s">
        <v>27</v>
      </c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</row>
    <row r="195" spans="1:43" s="78" customFormat="1" ht="13.5" thickBot="1">
      <c r="A195" s="193">
        <v>2</v>
      </c>
      <c r="B195" s="192" t="s">
        <v>112</v>
      </c>
      <c r="C195" s="75"/>
      <c r="D195" s="112" t="s">
        <v>366</v>
      </c>
      <c r="E195" s="113">
        <v>108333</v>
      </c>
      <c r="F195" s="32">
        <f aca="true" t="shared" si="12" ref="F195:F202">E195/4.48</f>
        <v>24181.473214285714</v>
      </c>
      <c r="G195" s="114"/>
      <c r="I195" s="115"/>
      <c r="J195" s="116"/>
      <c r="K195" s="206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</row>
    <row r="196" spans="1:43" ht="13.5" thickBot="1">
      <c r="A196" s="59">
        <v>1</v>
      </c>
      <c r="B196" s="23" t="s">
        <v>362</v>
      </c>
      <c r="C196" s="22" t="s">
        <v>208</v>
      </c>
      <c r="D196" s="24" t="s">
        <v>320</v>
      </c>
      <c r="E196" s="73">
        <v>17500</v>
      </c>
      <c r="F196" s="26">
        <f t="shared" si="12"/>
        <v>3906.2499999999995</v>
      </c>
      <c r="G196" s="74" t="s">
        <v>25</v>
      </c>
      <c r="H196" s="100" t="s">
        <v>26</v>
      </c>
      <c r="I196" s="17">
        <v>42370</v>
      </c>
      <c r="J196" s="104">
        <v>42735</v>
      </c>
      <c r="K196" s="205" t="s">
        <v>27</v>
      </c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</row>
    <row r="197" spans="1:43" s="78" customFormat="1" ht="13.5" thickBot="1">
      <c r="A197" s="193">
        <v>2</v>
      </c>
      <c r="B197" s="192" t="s">
        <v>112</v>
      </c>
      <c r="C197" s="75"/>
      <c r="D197" s="112" t="s">
        <v>320</v>
      </c>
      <c r="E197" s="113">
        <v>17500</v>
      </c>
      <c r="F197" s="32">
        <f t="shared" si="12"/>
        <v>3906.2499999999995</v>
      </c>
      <c r="G197" s="195"/>
      <c r="H197" s="196"/>
      <c r="I197" s="115"/>
      <c r="J197" s="116"/>
      <c r="K197" s="208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</row>
    <row r="198" spans="1:43" ht="13.5" thickBot="1">
      <c r="A198" s="59">
        <v>1</v>
      </c>
      <c r="B198" s="23" t="s">
        <v>370</v>
      </c>
      <c r="C198" s="22" t="s">
        <v>375</v>
      </c>
      <c r="D198" s="24" t="s">
        <v>381</v>
      </c>
      <c r="E198" s="73">
        <v>25000</v>
      </c>
      <c r="F198" s="110">
        <f t="shared" si="12"/>
        <v>5580.357142857142</v>
      </c>
      <c r="G198" s="186" t="s">
        <v>25</v>
      </c>
      <c r="H198" s="197" t="s">
        <v>26</v>
      </c>
      <c r="I198" s="194">
        <v>42370</v>
      </c>
      <c r="J198" s="104">
        <v>42735</v>
      </c>
      <c r="K198" s="205" t="s">
        <v>27</v>
      </c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</row>
    <row r="199" spans="1:11" s="161" customFormat="1" ht="13.5" thickBot="1">
      <c r="A199" s="186">
        <v>2</v>
      </c>
      <c r="B199" s="187" t="s">
        <v>369</v>
      </c>
      <c r="C199" s="157" t="s">
        <v>376</v>
      </c>
      <c r="D199" s="188" t="s">
        <v>381</v>
      </c>
      <c r="E199" s="189">
        <v>5000</v>
      </c>
      <c r="F199" s="189">
        <f t="shared" si="12"/>
        <v>1116.0714285714284</v>
      </c>
      <c r="G199" s="186" t="s">
        <v>25</v>
      </c>
      <c r="H199" s="197" t="s">
        <v>26</v>
      </c>
      <c r="I199" s="198">
        <v>42370</v>
      </c>
      <c r="J199" s="204">
        <v>42735</v>
      </c>
      <c r="K199" s="205" t="s">
        <v>27</v>
      </c>
    </row>
    <row r="200" spans="1:11" s="161" customFormat="1" ht="13.5" thickBot="1">
      <c r="A200" s="186">
        <v>3</v>
      </c>
      <c r="B200" s="199" t="s">
        <v>383</v>
      </c>
      <c r="C200" s="200" t="s">
        <v>384</v>
      </c>
      <c r="D200" s="201" t="s">
        <v>381</v>
      </c>
      <c r="E200" s="189">
        <v>18333</v>
      </c>
      <c r="F200" s="189">
        <f t="shared" si="12"/>
        <v>4092.1874999999995</v>
      </c>
      <c r="G200" s="202"/>
      <c r="H200" s="203"/>
      <c r="I200" s="198"/>
      <c r="J200" s="204"/>
      <c r="K200" s="205"/>
    </row>
    <row r="201" spans="1:43" ht="13.5" thickBot="1">
      <c r="A201" s="59">
        <v>4</v>
      </c>
      <c r="B201" s="100" t="s">
        <v>368</v>
      </c>
      <c r="C201" s="185" t="s">
        <v>374</v>
      </c>
      <c r="D201" s="63" t="s">
        <v>381</v>
      </c>
      <c r="E201" s="110">
        <v>10000</v>
      </c>
      <c r="F201" s="26">
        <f t="shared" si="12"/>
        <v>2232.142857142857</v>
      </c>
      <c r="G201" s="65" t="s">
        <v>25</v>
      </c>
      <c r="H201" s="100" t="s">
        <v>26</v>
      </c>
      <c r="I201" s="17">
        <v>42370</v>
      </c>
      <c r="J201" s="104">
        <v>42735</v>
      </c>
      <c r="K201" s="205" t="s">
        <v>27</v>
      </c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</row>
    <row r="202" spans="1:43" s="78" customFormat="1" ht="13.5" thickBot="1">
      <c r="A202" s="193">
        <v>5</v>
      </c>
      <c r="B202" s="192" t="s">
        <v>112</v>
      </c>
      <c r="C202" s="75"/>
      <c r="D202" s="112" t="s">
        <v>382</v>
      </c>
      <c r="E202" s="113">
        <v>58333</v>
      </c>
      <c r="F202" s="32">
        <f t="shared" si="12"/>
        <v>13020.758928571428</v>
      </c>
      <c r="G202" s="114"/>
      <c r="I202" s="115"/>
      <c r="J202" s="116"/>
      <c r="K202" s="207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</row>
    <row r="203" spans="2:10" s="80" customFormat="1" ht="12.75">
      <c r="B203" s="117"/>
      <c r="D203" s="118"/>
      <c r="E203" s="119"/>
      <c r="F203" s="119"/>
      <c r="I203" s="120"/>
      <c r="J203" s="120"/>
    </row>
    <row r="204" spans="1:43" ht="12.75">
      <c r="A204" s="180"/>
      <c r="B204" s="181"/>
      <c r="C204" s="69"/>
      <c r="D204" s="182"/>
      <c r="E204" s="183"/>
      <c r="F204" s="183"/>
      <c r="G204" s="180"/>
      <c r="H204" s="181"/>
      <c r="I204" s="184"/>
      <c r="J204" s="184"/>
      <c r="K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</row>
    <row r="205" spans="1:19" ht="12.75">
      <c r="A205" s="69"/>
      <c r="D205" s="121" t="s">
        <v>379</v>
      </c>
      <c r="F205" s="122"/>
      <c r="J205" s="123"/>
      <c r="M205" s="69"/>
      <c r="N205" s="69"/>
      <c r="O205" s="69"/>
      <c r="P205" s="69"/>
      <c r="Q205" s="69"/>
      <c r="R205" s="69"/>
      <c r="S205" s="69"/>
    </row>
    <row r="206" spans="1:10" ht="12.75">
      <c r="A206" s="69"/>
      <c r="D206" s="121"/>
      <c r="E206" s="4"/>
      <c r="J206" s="123"/>
    </row>
    <row r="207" spans="1:10" ht="12.75">
      <c r="A207" s="69"/>
      <c r="B207" s="2" t="s">
        <v>322</v>
      </c>
      <c r="C207" s="124">
        <f>SUM(E71,E91,E95,E98,E101,E104,E114,E124,E131,E134,E137,E159,E172,E174,E177,E179,E185,E187,E189,E191,E193,E195,E197,E202)</f>
        <v>550000</v>
      </c>
      <c r="D207" s="121"/>
      <c r="E207" s="4"/>
      <c r="J207" s="123"/>
    </row>
    <row r="208" spans="1:10" ht="12.75">
      <c r="A208" s="69"/>
      <c r="B208" s="2" t="s">
        <v>323</v>
      </c>
      <c r="C208" s="4">
        <f>C207*0.2</f>
        <v>110000</v>
      </c>
      <c r="D208" s="121"/>
      <c r="E208" s="4" t="s">
        <v>324</v>
      </c>
      <c r="G208" s="124">
        <f>SUM(C207,C208)</f>
        <v>660000</v>
      </c>
      <c r="J208" s="123"/>
    </row>
    <row r="209" spans="1:10" ht="12.75">
      <c r="A209" s="69"/>
      <c r="B209" s="2"/>
      <c r="C209" s="4"/>
      <c r="D209" s="121"/>
      <c r="E209" s="4"/>
      <c r="G209" s="124"/>
      <c r="J209" s="123"/>
    </row>
    <row r="210" spans="1:10" ht="12.75">
      <c r="A210" s="69"/>
      <c r="B210" s="2"/>
      <c r="C210" s="4"/>
      <c r="D210" s="121"/>
      <c r="E210" s="4"/>
      <c r="G210" s="124"/>
      <c r="J210" s="123"/>
    </row>
    <row r="211" spans="1:10" ht="12.75">
      <c r="A211" s="69"/>
      <c r="B211" s="2"/>
      <c r="C211" s="4"/>
      <c r="D211" s="121"/>
      <c r="E211" s="4"/>
      <c r="G211" s="124"/>
      <c r="J211" s="123"/>
    </row>
    <row r="212" spans="1:10" ht="12.75">
      <c r="A212" s="69"/>
      <c r="B212" s="2"/>
      <c r="C212" s="4"/>
      <c r="D212" s="121"/>
      <c r="E212" s="4"/>
      <c r="G212" s="124"/>
      <c r="J212" s="123"/>
    </row>
    <row r="213" spans="1:10" ht="12.75">
      <c r="A213" s="69"/>
      <c r="B213" s="2"/>
      <c r="C213" s="4"/>
      <c r="D213" s="121"/>
      <c r="E213" s="4"/>
      <c r="G213" s="124"/>
      <c r="J213" s="123"/>
    </row>
    <row r="214" spans="1:10" ht="12.75">
      <c r="A214" s="69"/>
      <c r="B214" s="2"/>
      <c r="C214" s="4"/>
      <c r="D214" s="121"/>
      <c r="E214" s="4"/>
      <c r="G214" s="124"/>
      <c r="J214" s="123"/>
    </row>
    <row r="215" spans="1:10" ht="12.75">
      <c r="A215" s="69"/>
      <c r="B215" s="125" t="s">
        <v>325</v>
      </c>
      <c r="C215" s="126" t="s">
        <v>20</v>
      </c>
      <c r="D215" s="127" t="s">
        <v>21</v>
      </c>
      <c r="E215" s="4"/>
      <c r="I215" s="69"/>
      <c r="J215" s="123"/>
    </row>
    <row r="216" spans="1:10" ht="12.75">
      <c r="A216" s="69"/>
      <c r="B216" s="43" t="s">
        <v>24</v>
      </c>
      <c r="C216" s="142">
        <f>E71</f>
        <v>5000</v>
      </c>
      <c r="D216" s="32">
        <f aca="true" t="shared" si="13" ref="D216:D236">C216/4.48</f>
        <v>1116.0714285714284</v>
      </c>
      <c r="E216" s="4"/>
      <c r="J216" s="123"/>
    </row>
    <row r="217" spans="1:10" ht="12.75">
      <c r="A217" s="69"/>
      <c r="B217" s="43" t="s">
        <v>115</v>
      </c>
      <c r="C217" s="142">
        <f>E91</f>
        <v>833</v>
      </c>
      <c r="D217" s="32">
        <f t="shared" si="13"/>
        <v>185.93749999999997</v>
      </c>
      <c r="E217" s="4"/>
      <c r="J217" s="123"/>
    </row>
    <row r="218" spans="1:10" ht="12.75">
      <c r="A218" s="69"/>
      <c r="B218" s="43" t="s">
        <v>153</v>
      </c>
      <c r="C218" s="142">
        <f>E95</f>
        <v>15000</v>
      </c>
      <c r="D218" s="32">
        <f t="shared" si="13"/>
        <v>3348.2142857142853</v>
      </c>
      <c r="E218" s="4"/>
      <c r="J218" s="123"/>
    </row>
    <row r="219" spans="1:11" ht="12.75">
      <c r="A219" s="69"/>
      <c r="B219" s="43" t="s">
        <v>160</v>
      </c>
      <c r="C219" s="142">
        <f>E98</f>
        <v>1667</v>
      </c>
      <c r="D219" s="32">
        <f t="shared" si="13"/>
        <v>372.0982142857143</v>
      </c>
      <c r="E219" s="4"/>
      <c r="G219" s="4"/>
      <c r="H219" s="4"/>
      <c r="I219" s="4"/>
      <c r="J219" s="120"/>
      <c r="K219" s="4"/>
    </row>
    <row r="220" spans="1:12" ht="12.75">
      <c r="A220" s="69"/>
      <c r="B220" s="43" t="s">
        <v>165</v>
      </c>
      <c r="C220" s="142">
        <f>E101</f>
        <v>41667</v>
      </c>
      <c r="D220" s="32">
        <f t="shared" si="13"/>
        <v>9300.669642857141</v>
      </c>
      <c r="E220" s="4"/>
      <c r="H220" s="4"/>
      <c r="I220" s="4"/>
      <c r="J220" s="4"/>
      <c r="K220" s="120"/>
      <c r="L220" s="4"/>
    </row>
    <row r="221" spans="1:11" ht="12.75">
      <c r="A221" s="69"/>
      <c r="B221" s="130" t="s">
        <v>170</v>
      </c>
      <c r="C221" s="143">
        <f>E104</f>
        <v>12500</v>
      </c>
      <c r="D221" s="32">
        <f t="shared" si="13"/>
        <v>2790.178571428571</v>
      </c>
      <c r="E221" s="4"/>
      <c r="F221" s="4"/>
      <c r="G221" s="4"/>
      <c r="H221" s="4"/>
      <c r="I221" s="120"/>
      <c r="J221" s="4"/>
      <c r="K221" s="4"/>
    </row>
    <row r="222" spans="1:12" ht="12.75">
      <c r="A222" s="69"/>
      <c r="B222" s="133" t="s">
        <v>175</v>
      </c>
      <c r="C222" s="142">
        <f>E114</f>
        <v>22500</v>
      </c>
      <c r="D222" s="32">
        <f t="shared" si="13"/>
        <v>5022.321428571428</v>
      </c>
      <c r="E222" s="4"/>
      <c r="G222" s="4"/>
      <c r="H222" s="4"/>
      <c r="I222" s="4"/>
      <c r="J222" s="120"/>
      <c r="K222" s="4"/>
      <c r="L222" t="s">
        <v>385</v>
      </c>
    </row>
    <row r="223" spans="1:11" ht="12.75">
      <c r="A223" s="69"/>
      <c r="B223" s="43" t="s">
        <v>192</v>
      </c>
      <c r="C223" s="142">
        <f>E124</f>
        <v>25833</v>
      </c>
      <c r="D223" s="32">
        <f t="shared" si="13"/>
        <v>5766.294642857142</v>
      </c>
      <c r="E223" s="4"/>
      <c r="G223" s="4"/>
      <c r="H223" s="4"/>
      <c r="I223" s="4"/>
      <c r="J223" s="120"/>
      <c r="K223" s="4"/>
    </row>
    <row r="224" spans="1:11" ht="12.75">
      <c r="A224" s="69"/>
      <c r="B224" s="43" t="s">
        <v>211</v>
      </c>
      <c r="C224" s="142">
        <f>E131</f>
        <v>20000</v>
      </c>
      <c r="D224" s="32">
        <f t="shared" si="13"/>
        <v>4464.285714285714</v>
      </c>
      <c r="E224" s="4"/>
      <c r="G224" s="4"/>
      <c r="H224" s="4"/>
      <c r="I224" s="120"/>
      <c r="J224" s="120"/>
      <c r="K224" s="4"/>
    </row>
    <row r="225" spans="1:10" ht="12.75">
      <c r="A225" s="69"/>
      <c r="B225" s="43" t="s">
        <v>224</v>
      </c>
      <c r="C225" s="142">
        <f>E134</f>
        <v>1667</v>
      </c>
      <c r="D225" s="32">
        <f t="shared" si="13"/>
        <v>372.0982142857143</v>
      </c>
      <c r="E225" s="4"/>
      <c r="H225" s="4"/>
      <c r="J225" s="123"/>
    </row>
    <row r="226" spans="1:10" ht="12.75">
      <c r="A226" s="69"/>
      <c r="B226" s="43" t="s">
        <v>229</v>
      </c>
      <c r="C226" s="142">
        <f>E137</f>
        <v>19167</v>
      </c>
      <c r="D226" s="32">
        <f t="shared" si="13"/>
        <v>4278.348214285714</v>
      </c>
      <c r="E226" s="4"/>
      <c r="J226" s="123"/>
    </row>
    <row r="227" spans="1:11" ht="12.75">
      <c r="A227" s="69"/>
      <c r="B227" s="43" t="s">
        <v>234</v>
      </c>
      <c r="C227" s="142">
        <f>E159</f>
        <v>86667</v>
      </c>
      <c r="D227" s="32">
        <f t="shared" si="13"/>
        <v>19345.312499999996</v>
      </c>
      <c r="E227" s="4"/>
      <c r="H227" s="4" t="s">
        <v>336</v>
      </c>
      <c r="I227" s="4"/>
      <c r="J227" s="4" t="s">
        <v>348</v>
      </c>
      <c r="K227" s="120"/>
    </row>
    <row r="228" spans="1:11" ht="12.75">
      <c r="A228" s="69"/>
      <c r="B228" s="43" t="s">
        <v>275</v>
      </c>
      <c r="C228" s="142">
        <f>E172</f>
        <v>13333</v>
      </c>
      <c r="D228" s="32">
        <f t="shared" si="13"/>
        <v>2976.116071428571</v>
      </c>
      <c r="E228" s="4"/>
      <c r="G228" s="4" t="s">
        <v>339</v>
      </c>
      <c r="H228" s="4"/>
      <c r="I228" s="120"/>
      <c r="J228" s="4" t="s">
        <v>349</v>
      </c>
      <c r="K228" s="4"/>
    </row>
    <row r="229" spans="1:11" ht="12.75">
      <c r="A229" s="69"/>
      <c r="B229" s="130" t="s">
        <v>294</v>
      </c>
      <c r="C229" s="143">
        <f>E174</f>
        <v>833</v>
      </c>
      <c r="D229" s="32">
        <f t="shared" si="13"/>
        <v>185.93749999999997</v>
      </c>
      <c r="E229" s="4"/>
      <c r="G229" s="4"/>
      <c r="H229" s="4"/>
      <c r="I229" s="4"/>
      <c r="J229" s="120"/>
      <c r="K229" s="4"/>
    </row>
    <row r="230" spans="1:11" ht="12.75">
      <c r="A230" s="69"/>
      <c r="B230" s="43" t="s">
        <v>297</v>
      </c>
      <c r="C230" s="142">
        <f>E177</f>
        <v>38333</v>
      </c>
      <c r="D230" s="32">
        <f t="shared" si="13"/>
        <v>8556.473214285714</v>
      </c>
      <c r="E230" s="4"/>
      <c r="G230" s="4"/>
      <c r="H230" s="4"/>
      <c r="I230" s="4"/>
      <c r="J230" s="120"/>
      <c r="K230" s="4"/>
    </row>
    <row r="231" spans="1:11" ht="12.75">
      <c r="A231" s="69"/>
      <c r="B231" s="43" t="s">
        <v>302</v>
      </c>
      <c r="C231" s="142">
        <f>E179</f>
        <v>45000</v>
      </c>
      <c r="D231" s="32">
        <f t="shared" si="13"/>
        <v>10044.642857142857</v>
      </c>
      <c r="E231" s="4"/>
      <c r="G231" s="4"/>
      <c r="H231" s="4" t="s">
        <v>337</v>
      </c>
      <c r="I231" s="120"/>
      <c r="J231" s="120"/>
      <c r="K231" s="4"/>
    </row>
    <row r="232" spans="1:10" ht="12.75">
      <c r="A232" s="69"/>
      <c r="B232" s="43" t="s">
        <v>305</v>
      </c>
      <c r="C232" s="142">
        <f>E185</f>
        <v>4167</v>
      </c>
      <c r="D232" s="32">
        <f t="shared" si="13"/>
        <v>930.1339285714284</v>
      </c>
      <c r="E232" s="4"/>
      <c r="H232" s="4" t="s">
        <v>27</v>
      </c>
      <c r="J232" s="123"/>
    </row>
    <row r="233" spans="1:10" ht="12.75">
      <c r="A233" s="69"/>
      <c r="B233" s="43" t="s">
        <v>319</v>
      </c>
      <c r="C233" s="142">
        <f>E189</f>
        <v>2500</v>
      </c>
      <c r="D233" s="32">
        <f t="shared" si="13"/>
        <v>558.0357142857142</v>
      </c>
      <c r="E233" s="4"/>
      <c r="J233" s="123"/>
    </row>
    <row r="234" spans="1:10" ht="12.75">
      <c r="A234" s="69"/>
      <c r="B234" s="43" t="s">
        <v>316</v>
      </c>
      <c r="C234" s="142">
        <f>E187</f>
        <v>5000</v>
      </c>
      <c r="D234" s="32">
        <f t="shared" si="13"/>
        <v>1116.0714285714284</v>
      </c>
      <c r="E234" s="4"/>
      <c r="J234" s="123"/>
    </row>
    <row r="235" spans="1:10" ht="13.5" thickBot="1">
      <c r="A235" s="69"/>
      <c r="B235" s="43" t="s">
        <v>320</v>
      </c>
      <c r="C235" s="142">
        <v>17500</v>
      </c>
      <c r="D235" s="32">
        <f t="shared" si="13"/>
        <v>3906.2499999999995</v>
      </c>
      <c r="E235" s="4"/>
      <c r="F235" s="4"/>
      <c r="J235" s="123"/>
    </row>
    <row r="236" spans="1:10" ht="13.5" thickBot="1">
      <c r="A236" s="69"/>
      <c r="B236" s="43" t="s">
        <v>366</v>
      </c>
      <c r="C236" s="142">
        <v>108333</v>
      </c>
      <c r="D236" s="32">
        <f t="shared" si="13"/>
        <v>24181.473214285714</v>
      </c>
      <c r="E236" s="4"/>
      <c r="F236" s="4"/>
      <c r="J236" s="123"/>
    </row>
    <row r="237" spans="1:10" ht="13.5" thickBot="1">
      <c r="A237" s="69"/>
      <c r="B237" s="190" t="s">
        <v>364</v>
      </c>
      <c r="C237" s="142">
        <v>2500</v>
      </c>
      <c r="D237" s="32">
        <v>900</v>
      </c>
      <c r="E237" s="4"/>
      <c r="F237" s="4"/>
      <c r="J237" s="123"/>
    </row>
    <row r="238" spans="1:10" ht="13.5" thickBot="1">
      <c r="A238" s="69"/>
      <c r="B238" s="43" t="s">
        <v>347</v>
      </c>
      <c r="C238" s="142">
        <f>E192</f>
        <v>1667</v>
      </c>
      <c r="D238" s="32">
        <f>C238/4.48</f>
        <v>372.0982142857143</v>
      </c>
      <c r="E238" s="4"/>
      <c r="F238" s="4"/>
      <c r="J238" s="123"/>
    </row>
    <row r="239" spans="1:10" ht="13.5" thickBot="1">
      <c r="A239" s="69"/>
      <c r="B239" s="43" t="s">
        <v>367</v>
      </c>
      <c r="C239" s="142">
        <f>E202</f>
        <v>58333</v>
      </c>
      <c r="D239" s="32">
        <f>C239/4.48</f>
        <v>13020.758928571428</v>
      </c>
      <c r="E239" s="4"/>
      <c r="F239" s="4"/>
      <c r="J239" s="123"/>
    </row>
    <row r="240" spans="1:10" ht="13.5" thickBot="1">
      <c r="A240" s="69"/>
      <c r="B240" s="135" t="s">
        <v>112</v>
      </c>
      <c r="C240" s="142">
        <f>SUM(C216:C239)</f>
        <v>550000</v>
      </c>
      <c r="D240" s="144">
        <f>SUM(D216:D239)</f>
        <v>123109.82142857142</v>
      </c>
      <c r="E240" s="4"/>
      <c r="F240" s="4"/>
      <c r="J240" s="123"/>
    </row>
    <row r="241" spans="1:10" ht="12.75">
      <c r="A241" s="69"/>
      <c r="B241" s="137"/>
      <c r="C241" s="138"/>
      <c r="D241" s="139"/>
      <c r="E241" s="4"/>
      <c r="F241" s="4"/>
      <c r="G241" s="4"/>
      <c r="H241" s="4"/>
      <c r="I241" s="120"/>
      <c r="J241" s="4"/>
    </row>
    <row r="242" spans="1:10" ht="12.75">
      <c r="A242" s="69"/>
      <c r="B242" s="137"/>
      <c r="C242" s="138"/>
      <c r="D242" s="139"/>
      <c r="E242" s="4"/>
      <c r="F242" s="4"/>
      <c r="G242" s="4"/>
      <c r="H242" s="4"/>
      <c r="I242" s="120"/>
      <c r="J242" s="4"/>
    </row>
    <row r="243" spans="1:10" ht="12.75">
      <c r="A243" s="69"/>
      <c r="B243" s="137"/>
      <c r="C243" s="138"/>
      <c r="D243" s="139"/>
      <c r="E243" s="4"/>
      <c r="F243" s="4"/>
      <c r="G243" s="4"/>
      <c r="H243" s="4"/>
      <c r="I243" s="120"/>
      <c r="J243" s="4"/>
    </row>
    <row r="244" spans="1:10" ht="12.75">
      <c r="A244" s="69"/>
      <c r="B244" s="179"/>
      <c r="C244" s="138"/>
      <c r="D244" s="139"/>
      <c r="E244" s="4"/>
      <c r="F244" s="4"/>
      <c r="G244" s="4"/>
      <c r="H244" s="4"/>
      <c r="I244" s="120"/>
      <c r="J244" s="4"/>
    </row>
    <row r="245" ht="12.75">
      <c r="J245" s="123"/>
    </row>
    <row r="246" ht="12.75">
      <c r="J246" s="69"/>
    </row>
    <row r="248" ht="12.75">
      <c r="B248" s="2"/>
    </row>
  </sheetData>
  <sheetProtection/>
  <mergeCells count="10">
    <mergeCell ref="I14:I15"/>
    <mergeCell ref="J14:J15"/>
    <mergeCell ref="K14:K15"/>
    <mergeCell ref="E13:F14"/>
    <mergeCell ref="A13:A15"/>
    <mergeCell ref="B13:B15"/>
    <mergeCell ref="C13:C15"/>
    <mergeCell ref="D13:D15"/>
    <mergeCell ref="G14:G15"/>
    <mergeCell ref="H14:H15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pol.locala</cp:lastModifiedBy>
  <cp:lastPrinted>2016-02-12T08:39:00Z</cp:lastPrinted>
  <dcterms:created xsi:type="dcterms:W3CDTF">2015-08-28T17:53:49Z</dcterms:created>
  <dcterms:modified xsi:type="dcterms:W3CDTF">2016-07-12T08:15:18Z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